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'Arkusz1'!$A$1:$O$73</definedName>
  </definedNames>
  <calcPr fullCalcOnLoad="1"/>
</workbook>
</file>

<file path=xl/sharedStrings.xml><?xml version="1.0" encoding="utf-8"?>
<sst xmlns="http://schemas.openxmlformats.org/spreadsheetml/2006/main" count="277" uniqueCount="277">
  <si>
    <t xml:space="preserve">                                                                               </t>
  </si>
  <si>
    <r>
      <rPr>
        <sz val="14"/>
        <rFont val="Arial"/>
        <family val="0"/>
      </rPr>
      <t>Sprawozdaniez wykonania budżetu gminy Stopnica</t>
    </r>
  </si>
  <si>
    <t>za 2004 rok</t>
  </si>
  <si>
    <t xml:space="preserve">     DOCHODY BUDŻETOWE ZA 2004 ROK</t>
  </si>
  <si>
    <t xml:space="preserve">   WG DZIAŁÓW I WAŻNIEJSZYCH ŹRÓDEŁ</t>
  </si>
  <si>
    <t xml:space="preserve">Dział </t>
  </si>
  <si>
    <t>Źródło</t>
  </si>
  <si>
    <t xml:space="preserve">Plan na </t>
  </si>
  <si>
    <t xml:space="preserve">Wykonanie </t>
  </si>
  <si>
    <t>%</t>
  </si>
  <si>
    <t>W tym:</t>
  </si>
  <si>
    <t>Lp.</t>
  </si>
  <si>
    <t>klasyfikacji</t>
  </si>
  <si>
    <t>dochodów</t>
  </si>
  <si>
    <t>2004rok</t>
  </si>
  <si>
    <t>za 2004 rok</t>
  </si>
  <si>
    <t>Dochody związane z realizacją</t>
  </si>
  <si>
    <t>Dochody związane z realizacją</t>
  </si>
  <si>
    <t>Dochody związane z realizacją</t>
  </si>
  <si>
    <t>(paragrafy</t>
  </si>
  <si>
    <t xml:space="preserve">(po </t>
  </si>
  <si>
    <t>zadań administracji rządowej i</t>
  </si>
  <si>
    <r>
      <rPr>
        <sz val="12"/>
        <rFont val="Arial"/>
        <family val="2"/>
      </rPr>
      <t>zadań administracji rządowej wykony</t>
    </r>
  </si>
  <si>
    <t>zadań wynikających z porozumień</t>
  </si>
  <si>
    <t>klasyfikacji)</t>
  </si>
  <si>
    <t>zmianach)</t>
  </si>
  <si>
    <t>innych zadań zleconych ustawami</t>
  </si>
  <si>
    <r>
      <rPr>
        <sz val="12"/>
        <rFont val="Arial"/>
        <family val="2"/>
      </rPr>
      <t xml:space="preserve">wanych na podstawie porozumień </t>
    </r>
  </si>
  <si>
    <r>
      <rPr>
        <sz val="12"/>
        <rFont val="Arial"/>
        <family val="2"/>
      </rPr>
      <t>między jst.</t>
    </r>
  </si>
  <si>
    <t>z organami administracji rządowej</t>
  </si>
  <si>
    <t xml:space="preserve">Plan </t>
  </si>
  <si>
    <t>Wykonanie</t>
  </si>
  <si>
    <t xml:space="preserve">Plan </t>
  </si>
  <si>
    <t>Wykonanie</t>
  </si>
  <si>
    <t xml:space="preserve">Plan </t>
  </si>
  <si>
    <t>Wykonanie</t>
  </si>
  <si>
    <t>na 2004r</t>
  </si>
  <si>
    <t>za 2004r</t>
  </si>
  <si>
    <t>%</t>
  </si>
  <si>
    <t>na 2004r</t>
  </si>
  <si>
    <t>za 2004r.</t>
  </si>
  <si>
    <t>%</t>
  </si>
  <si>
    <t>na 2004r</t>
  </si>
  <si>
    <t>za 2004r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</si>
  <si>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</si>
  <si>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</si>
  <si>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</si>
  <si>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</si>
  <si>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</si>
  <si>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</si>
  <si>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</si>
  <si>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</si>
  <si>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</si>
  <si>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</si>
  <si>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</si>
  <si>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</si>
  <si>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</si>
  <si>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</si>
  <si>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</si>
  <si>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</si>
  <si>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</t>
  </si>
  <si>
    <t>010</t>
  </si>
  <si>
    <t>0690</t>
  </si>
  <si>
    <t>0970</t>
  </si>
  <si>
    <t>razem</t>
  </si>
  <si>
    <t>2.</t>
  </si>
  <si>
    <t>020</t>
  </si>
  <si>
    <t>0750</t>
  </si>
  <si>
    <t>razem</t>
  </si>
  <si>
    <t>600</t>
  </si>
  <si>
    <t>2710</t>
  </si>
  <si>
    <t>razem</t>
  </si>
  <si>
    <t>3.</t>
  </si>
  <si>
    <t>700</t>
  </si>
  <si>
    <t>0470</t>
  </si>
  <si>
    <t>0690</t>
  </si>
  <si>
    <t>0750</t>
  </si>
  <si>
    <t>0770</t>
  </si>
  <si>
    <t>0920</t>
  </si>
  <si>
    <t>razem</t>
  </si>
  <si>
    <t>4.</t>
  </si>
  <si>
    <t>710</t>
  </si>
  <si>
    <t>2020</t>
  </si>
  <si>
    <t>razem</t>
  </si>
  <si>
    <t>5.</t>
  </si>
  <si>
    <t>750</t>
  </si>
  <si>
    <t>0450</t>
  </si>
  <si>
    <t>0690</t>
  </si>
  <si>
    <t>0970</t>
  </si>
  <si>
    <t>2010</t>
  </si>
  <si>
    <t>razem</t>
  </si>
  <si>
    <t>6.</t>
  </si>
  <si>
    <t>751</t>
  </si>
  <si>
    <t>2010</t>
  </si>
  <si>
    <t>razem</t>
  </si>
  <si>
    <t>7.</t>
  </si>
  <si>
    <t>756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</si>
  <si>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</si>
  <si>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</si>
  <si>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</si>
  <si>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</si>
  <si>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</si>
  <si>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</si>
  <si>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</si>
  <si>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</si>
  <si>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</si>
  <si>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0430</t>
  </si>
  <si>
    <t>0480</t>
  </si>
  <si>
    <t>0500</t>
  </si>
  <si>
    <t>0690</t>
  </si>
  <si>
    <t>0910</t>
  </si>
  <si>
    <t>razem</t>
  </si>
  <si>
    <t>8.</t>
  </si>
  <si>
    <t>0580</t>
  </si>
  <si>
    <t>0920</t>
  </si>
  <si>
    <t>2920</t>
  </si>
  <si>
    <t>razem</t>
  </si>
  <si>
    <t>2030</t>
  </si>
  <si>
    <t>2033</t>
  </si>
  <si>
    <t>razem</t>
  </si>
  <si>
    <t>9.</t>
  </si>
  <si>
    <t>2010</t>
  </si>
  <si>
    <t>2030</t>
  </si>
  <si>
    <t>razem</t>
  </si>
  <si>
    <t>10.</t>
  </si>
  <si>
    <t>0830</t>
  </si>
  <si>
    <t>0840</t>
  </si>
  <si>
    <t>0970</t>
  </si>
  <si>
    <t>2010</t>
  </si>
  <si>
    <t>6292</t>
  </si>
  <si>
    <t>razem</t>
  </si>
  <si>
    <t>11.</t>
  </si>
  <si>
    <t>2020</t>
  </si>
  <si>
    <t>OGÓŁEM</t>
  </si>
  <si>
    <t xml:space="preserve">                                                                               </t>
  </si>
  <si>
    <t>z wykonania budżetu gminy Stopnica</t>
  </si>
  <si>
    <t>za 2003 rok</t>
  </si>
  <si>
    <t xml:space="preserve">     DOCHODY BUDŻETOWE ZA 2003 ROK</t>
  </si>
  <si>
    <t xml:space="preserve">   WG DZIAŁÓW I WAŻNIEJSZYCH ŹRÓDEŁ</t>
  </si>
  <si>
    <t xml:space="preserve">Dział </t>
  </si>
  <si>
    <t>Źródło</t>
  </si>
  <si>
    <t xml:space="preserve">Plan na </t>
  </si>
  <si>
    <t xml:space="preserve">Wykonanie </t>
  </si>
  <si>
    <t>%</t>
  </si>
  <si>
    <t>W tym:</t>
  </si>
  <si>
    <t>Lp.</t>
  </si>
  <si>
    <t>klasyfikacji</t>
  </si>
  <si>
    <t>dochodów</t>
  </si>
  <si>
    <t>2003 rok</t>
  </si>
  <si>
    <t>za 2003 rok</t>
  </si>
  <si>
    <t>Dochody związane z realizacją</t>
  </si>
  <si>
    <t>Dochody związane z realizacją</t>
  </si>
  <si>
    <t>Dochody związane z realizacją</t>
  </si>
  <si>
    <t>(paragrafy</t>
  </si>
  <si>
    <t xml:space="preserve">(po </t>
  </si>
  <si>
    <t>zadań administracji rządowej i</t>
  </si>
  <si>
    <r>
      <rPr>
        <sz val="12"/>
        <rFont val="Arial"/>
        <family val="2"/>
      </rPr>
      <t>zadań administracji rządowej wykony</t>
    </r>
  </si>
  <si>
    <t>zadań wynikających z porozumień</t>
  </si>
  <si>
    <t>klasyfikacji)</t>
  </si>
  <si>
    <t>zmianach)</t>
  </si>
  <si>
    <t>innych zadań zleconych ustawami</t>
  </si>
  <si>
    <r>
      <rPr>
        <sz val="12"/>
        <rFont val="Arial"/>
        <family val="2"/>
      </rPr>
      <t xml:space="preserve">wanych na podstawie porozumień </t>
    </r>
  </si>
  <si>
    <r>
      <rPr>
        <sz val="12"/>
        <rFont val="Arial"/>
        <family val="2"/>
      </rPr>
      <t>między jst.</t>
    </r>
  </si>
  <si>
    <t>z organami administracji rządowej</t>
  </si>
  <si>
    <t xml:space="preserve">Plan </t>
  </si>
  <si>
    <t>Wykonanie</t>
  </si>
  <si>
    <t xml:space="preserve">Plan </t>
  </si>
  <si>
    <t>Wykonanie</t>
  </si>
  <si>
    <t xml:space="preserve">Plan </t>
  </si>
  <si>
    <t>Wykonanie</t>
  </si>
  <si>
    <t>na 2003r</t>
  </si>
  <si>
    <t>za 2003r</t>
  </si>
  <si>
    <t>%</t>
  </si>
  <si>
    <t>na 2003r</t>
  </si>
  <si>
    <t>za 2003r.</t>
  </si>
  <si>
    <t>%</t>
  </si>
  <si>
    <t>na 2003r</t>
  </si>
  <si>
    <t>za 2003r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</si>
  <si>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</si>
  <si>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</si>
  <si>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</si>
  <si>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</si>
  <si>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</si>
  <si>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</si>
  <si>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</si>
  <si>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</si>
  <si>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</si>
  <si>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</si>
  <si>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</si>
  <si>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</si>
  <si>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</si>
  <si>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</si>
  <si>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</si>
  <si>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</si>
  <si>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</t>
  </si>
  <si>
    <t>010</t>
  </si>
  <si>
    <t>069</t>
  </si>
  <si>
    <t>097</t>
  </si>
  <si>
    <t>razem</t>
  </si>
  <si>
    <t>2.</t>
  </si>
  <si>
    <t>020</t>
  </si>
  <si>
    <t>075</t>
  </si>
  <si>
    <t>razem</t>
  </si>
  <si>
    <t>3.</t>
  </si>
  <si>
    <t>600</t>
  </si>
  <si>
    <t>059</t>
  </si>
  <si>
    <t>271</t>
  </si>
  <si>
    <t>razem</t>
  </si>
  <si>
    <t>4.</t>
  </si>
  <si>
    <t>700</t>
  </si>
  <si>
    <t>047</t>
  </si>
  <si>
    <t>057</t>
  </si>
  <si>
    <t>069</t>
  </si>
  <si>
    <t>075</t>
  </si>
  <si>
    <t>077</t>
  </si>
  <si>
    <t>092</t>
  </si>
  <si>
    <t>097</t>
  </si>
  <si>
    <t>razem</t>
  </si>
  <si>
    <t>5.</t>
  </si>
  <si>
    <t>710</t>
  </si>
  <si>
    <t>202</t>
  </si>
  <si>
    <t>razem</t>
  </si>
  <si>
    <t>6.</t>
  </si>
  <si>
    <t>750</t>
  </si>
  <si>
    <t>069</t>
  </si>
  <si>
    <t>083</t>
  </si>
  <si>
    <t>097</t>
  </si>
  <si>
    <t>201</t>
  </si>
  <si>
    <t>razem</t>
  </si>
  <si>
    <t>7.</t>
  </si>
  <si>
    <t>751</t>
  </si>
  <si>
    <t>201</t>
  </si>
  <si>
    <t>razem</t>
  </si>
  <si>
    <t>8.</t>
  </si>
  <si>
    <t>756</t>
  </si>
  <si>
    <t>001</t>
  </si>
  <si>
    <t>002</t>
  </si>
  <si>
    <t>031</t>
  </si>
  <si>
    <t>032</t>
  </si>
  <si>
    <t>033</t>
  </si>
  <si>
    <t>034</t>
  </si>
  <si>
    <t>035</t>
  </si>
  <si>
    <t>036</t>
  </si>
  <si>
    <t>041</t>
  </si>
  <si>
    <t>043</t>
  </si>
  <si>
    <t>048</t>
  </si>
  <si>
    <t>050</t>
  </si>
  <si>
    <t>058</t>
  </si>
  <si>
    <t>069</t>
  </si>
  <si>
    <t>090</t>
  </si>
  <si>
    <t>091</t>
  </si>
  <si>
    <t>092</t>
  </si>
  <si>
    <t>razem</t>
  </si>
  <si>
    <t>9.</t>
  </si>
  <si>
    <t>292</t>
  </si>
  <si>
    <t>298</t>
  </si>
  <si>
    <t>092</t>
  </si>
  <si>
    <t>097</t>
  </si>
  <si>
    <t>razem</t>
  </si>
  <si>
    <t>10.</t>
  </si>
  <si>
    <t>201</t>
  </si>
  <si>
    <t>203</t>
  </si>
  <si>
    <t>629</t>
  </si>
  <si>
    <t>razem</t>
  </si>
  <si>
    <t>11.</t>
  </si>
  <si>
    <t>201</t>
  </si>
  <si>
    <t>203</t>
  </si>
  <si>
    <t>razem</t>
  </si>
  <si>
    <t>12.</t>
  </si>
  <si>
    <t>203</t>
  </si>
  <si>
    <t>razem</t>
  </si>
  <si>
    <t>13.</t>
  </si>
  <si>
    <t>083</t>
  </si>
  <si>
    <t>201</t>
  </si>
  <si>
    <t>242</t>
  </si>
  <si>
    <t>razem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</si>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</sst>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1" fillId="0" borderId="5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12.421875" style="1" customWidth="1"/>
    <col min="4" max="4" width="16.140625" style="1" customWidth="1"/>
    <col min="5" max="5" width="15.8515625" style="1" customWidth="1"/>
    <col min="6" max="6" width="13.57421875" style="1" customWidth="1"/>
    <col min="7" max="7" width="11.140625" style="1" customWidth="1"/>
    <col min="8" max="9" width="11.8515625" style="1" customWidth="1"/>
    <col min="10" max="10" width="12.7109375" style="1" customWidth="1"/>
    <col min="11" max="11" width="13.421875" style="1" customWidth="1"/>
    <col min="12" max="12" width="13.28125" style="1" customWidth="1"/>
    <col min="13" max="13" width="11.8515625" style="1" customWidth="1"/>
    <col min="14" max="14" width="16.00390625" style="1" customWidth="1"/>
    <col min="15" max="15" width="10.421875" style="1" customWidth="1"/>
    <col min="16" max="16384" width="9.00390625" style="1" customWidth="1"/>
  </cols>
  <sheetData>
    <row r="1" ht="18">
      <c r="K1" s="2"/>
    </row>
    <row r="2" spans="4:15" ht="18">
      <c r="D2" s="2"/>
      <c r="E2" s="2"/>
      <c r="F2" s="2" t="s">
        <v>0</v>
      </c>
      <c r="G2" s="2"/>
      <c r="H2" s="2"/>
      <c r="I2" s="2"/>
      <c r="J2" s="2"/>
      <c r="K2" s="2" t="s">
        <v>1</v>
      </c>
      <c r="L2" s="2"/>
      <c r="M2" s="2"/>
      <c r="N2" s="2"/>
      <c r="O2" s="2"/>
    </row>
    <row r="3" spans="4:15" ht="18"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</row>
    <row r="4" spans="4:15" ht="18">
      <c r="D4" s="3" t="s">
        <v>3</v>
      </c>
      <c r="E4" s="3"/>
      <c r="F4" s="3"/>
      <c r="G4" s="2"/>
      <c r="H4" s="2"/>
      <c r="I4" s="2"/>
      <c r="J4" s="2"/>
      <c r="K4" s="2"/>
      <c r="L4" s="2"/>
      <c r="M4" s="2"/>
      <c r="N4" s="2"/>
      <c r="O4" s="2"/>
    </row>
    <row r="5" spans="3:15" ht="18">
      <c r="C5" s="4"/>
      <c r="D5" s="3" t="s">
        <v>4</v>
      </c>
      <c r="E5" s="3"/>
      <c r="F5" s="3"/>
      <c r="G5" s="2"/>
      <c r="H5" s="2"/>
      <c r="I5" s="2"/>
      <c r="J5" s="2"/>
      <c r="K5" s="2"/>
      <c r="L5" s="2"/>
      <c r="M5" s="2"/>
      <c r="N5" s="2"/>
      <c r="O5" s="2"/>
    </row>
    <row r="6" spans="4:15" ht="18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">
      <c r="A7" s="5"/>
      <c r="B7" s="6" t="s">
        <v>5</v>
      </c>
      <c r="C7" s="6" t="s">
        <v>6</v>
      </c>
      <c r="D7" s="7" t="s">
        <v>7</v>
      </c>
      <c r="E7" s="7" t="s">
        <v>8</v>
      </c>
      <c r="F7" s="8" t="s">
        <v>9</v>
      </c>
      <c r="G7" s="9" t="s">
        <v>10</v>
      </c>
      <c r="H7" s="10"/>
      <c r="I7" s="10"/>
      <c r="J7" s="10"/>
      <c r="K7" s="10"/>
      <c r="L7" s="10"/>
      <c r="M7" s="10"/>
      <c r="N7" s="10"/>
      <c r="O7" s="11"/>
    </row>
    <row r="8" spans="1:15" ht="18">
      <c r="A8" s="12" t="s">
        <v>11</v>
      </c>
      <c r="B8" s="13" t="s">
        <v>12</v>
      </c>
      <c r="C8" s="12" t="s">
        <v>13</v>
      </c>
      <c r="D8" s="14" t="s">
        <v>14</v>
      </c>
      <c r="E8" s="15" t="s">
        <v>15</v>
      </c>
      <c r="F8" s="16"/>
      <c r="G8" s="17" t="s">
        <v>16</v>
      </c>
      <c r="H8" s="18"/>
      <c r="I8" s="17"/>
      <c r="J8" s="17" t="s">
        <v>17</v>
      </c>
      <c r="K8" s="17"/>
      <c r="L8" s="19"/>
      <c r="M8" s="20" t="s">
        <v>18</v>
      </c>
      <c r="N8" s="21"/>
      <c r="O8" s="22"/>
    </row>
    <row r="9" spans="1:15" ht="18">
      <c r="A9" s="23"/>
      <c r="B9" s="23"/>
      <c r="C9" s="23" t="s">
        <v>19</v>
      </c>
      <c r="D9" s="24" t="s">
        <v>20</v>
      </c>
      <c r="E9" s="15"/>
      <c r="F9" s="24"/>
      <c r="G9" s="19" t="s">
        <v>21</v>
      </c>
      <c r="H9" s="19"/>
      <c r="I9" s="19"/>
      <c r="J9" s="19" t="s">
        <v>22</v>
      </c>
      <c r="K9" s="19"/>
      <c r="L9" s="19"/>
      <c r="M9" s="25" t="s">
        <v>23</v>
      </c>
      <c r="N9" s="26"/>
      <c r="O9" s="27"/>
    </row>
    <row r="10" spans="1:15" ht="18">
      <c r="A10" s="23"/>
      <c r="B10" s="23"/>
      <c r="C10" s="23" t="s">
        <v>24</v>
      </c>
      <c r="D10" s="24" t="s">
        <v>25</v>
      </c>
      <c r="E10" s="24"/>
      <c r="F10" s="24"/>
      <c r="G10" s="19" t="s">
        <v>26</v>
      </c>
      <c r="H10" s="19"/>
      <c r="I10" s="19"/>
      <c r="J10" s="19" t="s">
        <v>27</v>
      </c>
      <c r="K10" s="19"/>
      <c r="L10" s="19"/>
      <c r="M10" s="25" t="s">
        <v>28</v>
      </c>
      <c r="N10" s="26"/>
      <c r="O10" s="27"/>
    </row>
    <row r="11" spans="1:15" ht="18">
      <c r="A11" s="23"/>
      <c r="B11" s="28"/>
      <c r="C11" s="29"/>
      <c r="D11" s="30"/>
      <c r="E11" s="31"/>
      <c r="F11" s="32"/>
      <c r="G11" s="33"/>
      <c r="H11" s="34"/>
      <c r="I11" s="35"/>
      <c r="J11" s="19" t="s">
        <v>29</v>
      </c>
      <c r="K11" s="19"/>
      <c r="L11" s="19"/>
      <c r="M11" s="25"/>
      <c r="N11" s="26"/>
      <c r="O11" s="27"/>
    </row>
    <row r="12" spans="1:15" ht="18">
      <c r="A12" s="36"/>
      <c r="B12" s="37"/>
      <c r="C12" s="37"/>
      <c r="D12" s="38"/>
      <c r="E12" s="39"/>
      <c r="F12" s="40"/>
      <c r="G12" s="41" t="s">
        <v>30</v>
      </c>
      <c r="H12" s="42" t="s">
        <v>31</v>
      </c>
      <c r="I12" s="43"/>
      <c r="J12" s="44" t="s">
        <v>32</v>
      </c>
      <c r="K12" s="45" t="s">
        <v>33</v>
      </c>
      <c r="L12" s="43"/>
      <c r="M12" s="44" t="s">
        <v>34</v>
      </c>
      <c r="N12" s="45" t="s">
        <v>35</v>
      </c>
      <c r="O12" s="44"/>
    </row>
    <row r="13" spans="1:15" ht="18">
      <c r="A13" s="23"/>
      <c r="B13" s="46"/>
      <c r="C13" s="46"/>
      <c r="D13" s="47"/>
      <c r="E13" s="48"/>
      <c r="F13" s="49"/>
      <c r="G13" s="50" t="s">
        <v>36</v>
      </c>
      <c r="H13" s="51" t="s">
        <v>37</v>
      </c>
      <c r="I13" s="52" t="s">
        <v>38</v>
      </c>
      <c r="J13" s="52" t="s">
        <v>39</v>
      </c>
      <c r="K13" s="53" t="s">
        <v>40</v>
      </c>
      <c r="L13" s="52" t="s">
        <v>41</v>
      </c>
      <c r="M13" s="52" t="s">
        <v>42</v>
      </c>
      <c r="N13" s="53" t="s">
        <v>43</v>
      </c>
      <c r="O13" s="54" t="s">
        <v>44</v>
      </c>
    </row>
    <row r="14" spans="1:15" ht="18">
      <c r="A14" s="23"/>
      <c r="B14" s="46"/>
      <c r="C14" s="46"/>
      <c r="D14" s="55"/>
      <c r="E14" s="56"/>
      <c r="F14" s="49"/>
      <c r="G14" s="57"/>
      <c r="H14" s="58"/>
      <c r="I14" s="59"/>
      <c r="J14" s="60"/>
      <c r="K14" s="61"/>
      <c r="L14" s="60"/>
      <c r="M14" s="62"/>
      <c r="N14" s="63"/>
      <c r="O14" s="62"/>
    </row>
    <row r="15" spans="1:15" ht="18">
      <c r="A15" s="64" t="s">
        <v>45</v>
      </c>
      <c r="B15" s="65" t="s">
        <v>46</v>
      </c>
      <c r="C15" s="65" t="s">
        <v>47</v>
      </c>
      <c r="D15" s="66" t="s">
        <v>48</v>
      </c>
      <c r="E15" s="67" t="s">
        <v>49</v>
      </c>
      <c r="F15" s="68" t="s">
        <v>50</v>
      </c>
      <c r="G15" s="66" t="s">
        <v>51</v>
      </c>
      <c r="H15" s="67" t="s">
        <v>52</v>
      </c>
      <c r="I15" s="69" t="s">
        <v>53</v>
      </c>
      <c r="J15" s="69" t="s">
        <v>54</v>
      </c>
      <c r="K15" s="70" t="s">
        <v>55</v>
      </c>
      <c r="L15" s="69" t="s">
        <v>56</v>
      </c>
      <c r="M15" s="69" t="s">
        <v>57</v>
      </c>
      <c r="N15" s="70" t="s">
        <v>58</v>
      </c>
      <c r="O15" s="69" t="s">
        <v>59</v>
      </c>
    </row>
    <row r="16" spans="1:15" ht="18">
      <c r="A16" s="71" t="s">
        <v>60</v>
      </c>
      <c r="B16" s="72" t="s">
        <v>61</v>
      </c>
      <c r="C16" s="46" t="s">
        <v>62</v>
      </c>
      <c r="D16" s="73"/>
      <c r="E16" s="74">
        <v>10</v>
      </c>
      <c r="F16" s="49"/>
      <c r="G16" s="73"/>
      <c r="H16" s="75"/>
      <c r="I16" s="76"/>
      <c r="J16" s="77"/>
      <c r="K16" s="78"/>
      <c r="L16" s="77"/>
      <c r="M16" s="77"/>
      <c r="N16" s="78"/>
      <c r="O16" s="79"/>
    </row>
    <row r="17" spans="1:15" ht="18">
      <c r="A17" s="71"/>
      <c r="B17" s="72"/>
      <c r="C17" s="46" t="s">
        <v>63</v>
      </c>
      <c r="D17" s="47">
        <v>500</v>
      </c>
      <c r="E17" s="56"/>
      <c r="F17" s="49"/>
      <c r="G17" s="47"/>
      <c r="H17" s="80"/>
      <c r="I17" s="81"/>
      <c r="J17" s="24"/>
      <c r="K17" s="82"/>
      <c r="L17" s="24"/>
      <c r="M17" s="24"/>
      <c r="N17" s="82"/>
      <c r="O17" s="83"/>
    </row>
    <row r="18" spans="1:15" ht="18">
      <c r="A18" s="84"/>
      <c r="B18" s="85" t="s">
        <v>64</v>
      </c>
      <c r="C18" s="86"/>
      <c r="D18" s="87">
        <f>SUM(D16:D17)</f>
        <v>500</v>
      </c>
      <c r="E18" s="88">
        <f>SUM(E16:E17)</f>
        <v>10</v>
      </c>
      <c r="F18" s="89">
        <f>E18/D18%</f>
        <v>2</v>
      </c>
      <c r="G18" s="90"/>
      <c r="H18" s="91"/>
      <c r="I18" s="92"/>
      <c r="J18" s="93"/>
      <c r="K18" s="94"/>
      <c r="L18" s="95"/>
      <c r="M18" s="93"/>
      <c r="N18" s="94"/>
      <c r="O18" s="96"/>
    </row>
    <row r="19" spans="1:15" ht="18">
      <c r="A19" s="71" t="s">
        <v>65</v>
      </c>
      <c r="B19" s="72" t="s">
        <v>66</v>
      </c>
      <c r="C19" s="46" t="s">
        <v>67</v>
      </c>
      <c r="D19" s="49">
        <v>3200</v>
      </c>
      <c r="E19" s="56">
        <v>3126</v>
      </c>
      <c r="F19" s="81">
        <f>E19/D19*100</f>
        <v>97.6875</v>
      </c>
      <c r="G19" s="49"/>
      <c r="H19" s="80"/>
      <c r="I19" s="81"/>
      <c r="J19" s="24"/>
      <c r="K19" s="82"/>
      <c r="L19" s="24"/>
      <c r="M19" s="24"/>
      <c r="N19" s="82"/>
      <c r="O19" s="83"/>
    </row>
    <row r="20" spans="1:15" ht="18">
      <c r="A20" s="71"/>
      <c r="B20" s="85" t="s">
        <v>68</v>
      </c>
      <c r="C20" s="86"/>
      <c r="D20" s="90">
        <f>SUM(D19)</f>
        <v>3200</v>
      </c>
      <c r="E20" s="88">
        <f>SUM(E19)</f>
        <v>3126</v>
      </c>
      <c r="F20" s="89">
        <f>E20/D20%</f>
        <v>97.6875</v>
      </c>
      <c r="G20" s="97"/>
      <c r="H20" s="91"/>
      <c r="I20" s="92"/>
      <c r="J20" s="93"/>
      <c r="K20" s="94"/>
      <c r="L20" s="93"/>
      <c r="M20" s="93"/>
      <c r="N20" s="94"/>
      <c r="O20" s="96"/>
    </row>
    <row r="21" spans="1:15" ht="18">
      <c r="A21" s="71"/>
      <c r="B21" s="72" t="s">
        <v>69</v>
      </c>
      <c r="C21" s="46" t="s">
        <v>70</v>
      </c>
      <c r="D21" s="49">
        <v>20000</v>
      </c>
      <c r="E21" s="56">
        <v>20000</v>
      </c>
      <c r="F21" s="81">
        <f>E21/D21*100</f>
        <v>100</v>
      </c>
      <c r="G21" s="49"/>
      <c r="H21" s="80"/>
      <c r="I21" s="81"/>
      <c r="J21" s="24"/>
      <c r="K21" s="82"/>
      <c r="L21" s="24"/>
      <c r="M21" s="24"/>
      <c r="N21" s="82"/>
      <c r="O21" s="83"/>
    </row>
    <row r="22" spans="1:15" ht="18">
      <c r="A22" s="84"/>
      <c r="B22" s="85" t="s">
        <v>71</v>
      </c>
      <c r="C22" s="86"/>
      <c r="D22" s="90">
        <f>SUM(D21:D21)</f>
        <v>20000</v>
      </c>
      <c r="E22" s="88">
        <f>SUM(E21:E21)</f>
        <v>20000</v>
      </c>
      <c r="F22" s="89">
        <f>E22/D22*100</f>
        <v>100</v>
      </c>
      <c r="G22" s="97"/>
      <c r="H22" s="91"/>
      <c r="I22" s="92"/>
      <c r="J22" s="93"/>
      <c r="K22" s="94"/>
      <c r="L22" s="93"/>
      <c r="M22" s="93"/>
      <c r="N22" s="94"/>
      <c r="O22" s="96"/>
    </row>
    <row r="23" spans="1:15" ht="18">
      <c r="A23" s="71" t="s">
        <v>72</v>
      </c>
      <c r="B23" s="72" t="s">
        <v>73</v>
      </c>
      <c r="C23" s="46" t="s">
        <v>74</v>
      </c>
      <c r="D23" s="49">
        <v>3500</v>
      </c>
      <c r="E23" s="56">
        <v>2767</v>
      </c>
      <c r="F23" s="81">
        <f>E23/D23%</f>
        <v>79.05714285714286</v>
      </c>
      <c r="G23" s="49"/>
      <c r="H23" s="80"/>
      <c r="I23" s="81"/>
      <c r="J23" s="24"/>
      <c r="K23" s="82"/>
      <c r="L23" s="24"/>
      <c r="M23" s="24"/>
      <c r="N23" s="82"/>
      <c r="O23" s="83"/>
    </row>
    <row r="24" spans="1:15" ht="18">
      <c r="A24" s="71"/>
      <c r="B24" s="72"/>
      <c r="C24" s="46" t="s">
        <v>75</v>
      </c>
      <c r="D24" s="49">
        <v>4500</v>
      </c>
      <c r="E24" s="56">
        <v>5633</v>
      </c>
      <c r="F24" s="81">
        <f>E24/D24%</f>
        <v>125.17777777777778</v>
      </c>
      <c r="G24" s="49"/>
      <c r="H24" s="80"/>
      <c r="I24" s="81"/>
      <c r="J24" s="24"/>
      <c r="K24" s="82"/>
      <c r="L24" s="24"/>
      <c r="M24" s="24"/>
      <c r="N24" s="82"/>
      <c r="O24" s="83"/>
    </row>
    <row r="25" spans="1:15" ht="18">
      <c r="A25" s="71"/>
      <c r="B25" s="72"/>
      <c r="C25" s="46" t="s">
        <v>76</v>
      </c>
      <c r="D25" s="49">
        <v>12400</v>
      </c>
      <c r="E25" s="56">
        <v>22046</v>
      </c>
      <c r="F25" s="81">
        <f>E25/D25%</f>
        <v>177.79032258064515</v>
      </c>
      <c r="G25" s="49"/>
      <c r="H25" s="80"/>
      <c r="I25" s="81"/>
      <c r="J25" s="24"/>
      <c r="K25" s="82"/>
      <c r="L25" s="24"/>
      <c r="M25" s="24"/>
      <c r="N25" s="82"/>
      <c r="O25" s="83"/>
    </row>
    <row r="26" spans="1:15" ht="18">
      <c r="A26" s="71"/>
      <c r="B26" s="72"/>
      <c r="C26" s="46" t="s">
        <v>77</v>
      </c>
      <c r="D26" s="49"/>
      <c r="E26" s="56">
        <v>7958</v>
      </c>
      <c r="F26" s="81"/>
      <c r="G26" s="49"/>
      <c r="H26" s="80"/>
      <c r="I26" s="81"/>
      <c r="J26" s="24"/>
      <c r="K26" s="82"/>
      <c r="L26" s="24"/>
      <c r="M26" s="24"/>
      <c r="N26" s="82"/>
      <c r="O26" s="83"/>
    </row>
    <row r="27" spans="1:15" ht="18">
      <c r="A27" s="71"/>
      <c r="B27" s="72"/>
      <c r="C27" s="46" t="s">
        <v>78</v>
      </c>
      <c r="D27" s="49">
        <v>0</v>
      </c>
      <c r="E27" s="56">
        <v>321</v>
      </c>
      <c r="F27" s="81"/>
      <c r="G27" s="49"/>
      <c r="H27" s="80"/>
      <c r="I27" s="81"/>
      <c r="J27" s="24"/>
      <c r="K27" s="82"/>
      <c r="L27" s="24"/>
      <c r="M27" s="24"/>
      <c r="N27" s="82"/>
      <c r="O27" s="83"/>
    </row>
    <row r="28" spans="1:15" ht="18">
      <c r="A28" s="71"/>
      <c r="B28" s="85" t="s">
        <v>79</v>
      </c>
      <c r="C28" s="86"/>
      <c r="D28" s="90">
        <f>SUM(D23:D27)</f>
        <v>20400</v>
      </c>
      <c r="E28" s="88">
        <f>SUM(E23:E27)</f>
        <v>38725</v>
      </c>
      <c r="F28" s="89">
        <f>E28/D28%</f>
        <v>189.82843137254903</v>
      </c>
      <c r="G28" s="97"/>
      <c r="H28" s="91"/>
      <c r="I28" s="92"/>
      <c r="J28" s="93"/>
      <c r="K28" s="94"/>
      <c r="L28" s="93"/>
      <c r="M28" s="93"/>
      <c r="N28" s="94"/>
      <c r="O28" s="96"/>
    </row>
    <row r="29" spans="1:15" ht="18">
      <c r="A29" s="36" t="s">
        <v>80</v>
      </c>
      <c r="B29" s="72" t="s">
        <v>81</v>
      </c>
      <c r="C29" s="46" t="s">
        <v>82</v>
      </c>
      <c r="D29" s="49">
        <v>2500</v>
      </c>
      <c r="E29" s="56">
        <v>2500</v>
      </c>
      <c r="F29" s="81">
        <f>E29/D29%</f>
        <v>100</v>
      </c>
      <c r="G29" s="49"/>
      <c r="H29" s="56"/>
      <c r="I29" s="81"/>
      <c r="J29" s="49">
        <v>2500</v>
      </c>
      <c r="K29" s="56">
        <v>2500</v>
      </c>
      <c r="L29" s="24">
        <f>K29/J29*100</f>
        <v>100</v>
      </c>
      <c r="M29" s="24"/>
      <c r="N29" s="82"/>
      <c r="O29" s="83"/>
    </row>
    <row r="30" spans="1:15" ht="18">
      <c r="A30" s="84"/>
      <c r="B30" s="85" t="s">
        <v>83</v>
      </c>
      <c r="C30" s="86"/>
      <c r="D30" s="90">
        <f>SUM(D29)</f>
        <v>2500</v>
      </c>
      <c r="E30" s="88">
        <f>SUM(E29)</f>
        <v>2500</v>
      </c>
      <c r="F30" s="89">
        <f>E30/D30%</f>
        <v>100</v>
      </c>
      <c r="G30" s="97"/>
      <c r="H30" s="91"/>
      <c r="I30" s="92"/>
      <c r="J30" s="90">
        <f>SUM(J29)</f>
        <v>2500</v>
      </c>
      <c r="K30" s="88">
        <f>SUM(K29)</f>
        <v>2500</v>
      </c>
      <c r="L30" s="98">
        <f>K30/J30*100</f>
        <v>100</v>
      </c>
      <c r="M30" s="93"/>
      <c r="N30" s="94"/>
      <c r="O30" s="96"/>
    </row>
    <row r="31" spans="1:15" ht="18">
      <c r="A31" s="36" t="s">
        <v>84</v>
      </c>
      <c r="B31" s="72" t="s">
        <v>85</v>
      </c>
      <c r="C31" s="46" t="s">
        <v>86</v>
      </c>
      <c r="D31" s="99"/>
      <c r="E31" s="100">
        <v>40</v>
      </c>
      <c r="F31" s="101"/>
      <c r="G31" s="49"/>
      <c r="H31" s="80"/>
      <c r="I31" s="81"/>
      <c r="J31" s="99"/>
      <c r="K31" s="102"/>
      <c r="L31" s="15"/>
      <c r="M31" s="24"/>
      <c r="N31" s="82"/>
      <c r="O31" s="83"/>
    </row>
    <row r="32" spans="1:15" ht="18">
      <c r="A32" s="71"/>
      <c r="C32" s="46" t="s">
        <v>87</v>
      </c>
      <c r="D32" s="49">
        <v>500</v>
      </c>
      <c r="E32" s="56">
        <v>3779</v>
      </c>
      <c r="F32" s="81">
        <f>E32/D32%</f>
        <v>755.8</v>
      </c>
      <c r="G32" s="49"/>
      <c r="H32" s="80"/>
      <c r="I32" s="81"/>
      <c r="J32" s="24"/>
      <c r="K32" s="82"/>
      <c r="L32" s="24"/>
      <c r="M32" s="24"/>
      <c r="N32" s="82"/>
      <c r="O32" s="83"/>
    </row>
    <row r="33" spans="1:15" ht="18">
      <c r="A33" s="71"/>
      <c r="B33" s="72"/>
      <c r="C33" s="46" t="s">
        <v>88</v>
      </c>
      <c r="D33" s="49">
        <v>1100</v>
      </c>
      <c r="E33" s="56">
        <v>835</v>
      </c>
      <c r="F33" s="81">
        <f>E33/D33%</f>
        <v>75.9090909090909</v>
      </c>
      <c r="G33" s="49"/>
      <c r="H33" s="80"/>
      <c r="I33" s="81"/>
      <c r="J33" s="24"/>
      <c r="K33" s="82"/>
      <c r="L33" s="24"/>
      <c r="M33" s="24"/>
      <c r="N33" s="82"/>
      <c r="O33" s="83"/>
    </row>
    <row r="34" spans="1:15" ht="18">
      <c r="A34" s="71"/>
      <c r="B34" s="72"/>
      <c r="C34" s="46" t="s">
        <v>89</v>
      </c>
      <c r="D34" s="49">
        <v>51590</v>
      </c>
      <c r="E34" s="56">
        <v>51590</v>
      </c>
      <c r="F34" s="81">
        <f>E34/D34%</f>
        <v>100</v>
      </c>
      <c r="G34" s="49">
        <v>51590</v>
      </c>
      <c r="H34" s="56">
        <v>51590</v>
      </c>
      <c r="I34" s="81">
        <f>H34/G34*100</f>
        <v>100</v>
      </c>
      <c r="J34" s="24"/>
      <c r="K34" s="82"/>
      <c r="L34" s="24"/>
      <c r="M34" s="24"/>
      <c r="N34" s="82"/>
      <c r="O34" s="83"/>
    </row>
    <row r="35" spans="1:15" ht="18">
      <c r="A35" s="84"/>
      <c r="B35" s="85" t="s">
        <v>90</v>
      </c>
      <c r="C35" s="65"/>
      <c r="D35" s="90">
        <f>SUM(D32:D34)</f>
        <v>53190</v>
      </c>
      <c r="E35" s="88">
        <f>SUM(E31:E34)</f>
        <v>56244</v>
      </c>
      <c r="F35" s="89">
        <f>E35/D35%</f>
        <v>105.74168076706148</v>
      </c>
      <c r="G35" s="90">
        <f>SUM(G31:G34)</f>
        <v>51590</v>
      </c>
      <c r="H35" s="88">
        <f>SUM(H31:H34)</f>
        <v>51590</v>
      </c>
      <c r="I35" s="92">
        <f>H35/G35*100</f>
        <v>100</v>
      </c>
      <c r="J35" s="93"/>
      <c r="K35" s="94"/>
      <c r="L35" s="93"/>
      <c r="M35" s="93"/>
      <c r="N35" s="94"/>
      <c r="O35" s="96"/>
    </row>
    <row r="36" spans="1:15" ht="18">
      <c r="A36" s="36" t="s">
        <v>91</v>
      </c>
      <c r="B36" s="103" t="s">
        <v>92</v>
      </c>
      <c r="C36" s="37" t="s">
        <v>93</v>
      </c>
      <c r="D36" s="104">
        <v>9314</v>
      </c>
      <c r="E36" s="105">
        <v>9314</v>
      </c>
      <c r="F36" s="76">
        <f>E36/D36*100</f>
        <v>100</v>
      </c>
      <c r="G36" s="104">
        <v>9314</v>
      </c>
      <c r="H36" s="105">
        <v>9314</v>
      </c>
      <c r="I36" s="76">
        <f>H36/G36*100</f>
        <v>100</v>
      </c>
      <c r="J36" s="77"/>
      <c r="K36" s="78"/>
      <c r="L36" s="77"/>
      <c r="M36" s="77"/>
      <c r="N36" s="78"/>
      <c r="O36" s="79"/>
    </row>
    <row r="37" spans="1:15" ht="18">
      <c r="A37" s="84"/>
      <c r="B37" s="85" t="s">
        <v>94</v>
      </c>
      <c r="C37" s="65"/>
      <c r="D37" s="90">
        <f>SUM(E36)</f>
        <v>9314</v>
      </c>
      <c r="E37" s="88">
        <f>SUM(E36)</f>
        <v>9314</v>
      </c>
      <c r="F37" s="89">
        <f>E37/D37*100</f>
        <v>100</v>
      </c>
      <c r="G37" s="90">
        <f>SUM(G36)</f>
        <v>9314</v>
      </c>
      <c r="H37" s="88">
        <f>SUM(H36)</f>
        <v>9314</v>
      </c>
      <c r="I37" s="89">
        <f>H37/G37*100</f>
        <v>100</v>
      </c>
      <c r="J37" s="93"/>
      <c r="K37" s="94"/>
      <c r="L37" s="93"/>
      <c r="M37" s="93"/>
      <c r="N37" s="94"/>
      <c r="O37" s="96"/>
    </row>
    <row r="38" spans="1:15" ht="18">
      <c r="A38" s="36" t="s">
        <v>95</v>
      </c>
      <c r="B38" s="103" t="s">
        <v>96</v>
      </c>
      <c r="C38" s="37" t="s">
        <v>97</v>
      </c>
      <c r="D38" s="104">
        <v>750000</v>
      </c>
      <c r="E38" s="105">
        <v>878418</v>
      </c>
      <c r="F38" s="76">
        <f>E38/D38*100</f>
        <v>117.1224</v>
      </c>
      <c r="G38" s="104"/>
      <c r="H38" s="75"/>
      <c r="I38" s="76"/>
      <c r="J38" s="77"/>
      <c r="K38" s="78"/>
      <c r="L38" s="77"/>
      <c r="M38" s="77"/>
      <c r="N38" s="78"/>
      <c r="O38" s="79"/>
    </row>
    <row r="39" spans="1:15" ht="18">
      <c r="A39" s="71"/>
      <c r="B39" s="72"/>
      <c r="C39" s="46" t="s">
        <v>98</v>
      </c>
      <c r="D39" s="49">
        <v>7000</v>
      </c>
      <c r="E39" s="56">
        <v>4166</v>
      </c>
      <c r="F39" s="81">
        <f>E39/D39%</f>
        <v>59.51428571428571</v>
      </c>
      <c r="G39" s="49"/>
      <c r="H39" s="80"/>
      <c r="I39" s="81"/>
      <c r="J39" s="24"/>
      <c r="K39" s="82"/>
      <c r="L39" s="24"/>
      <c r="M39" s="24"/>
      <c r="N39" s="82"/>
      <c r="O39" s="83"/>
    </row>
    <row r="40" spans="1:15" ht="18">
      <c r="A40" s="71"/>
      <c r="B40" s="72"/>
      <c r="C40" s="46" t="s">
        <v>99</v>
      </c>
      <c r="D40" s="49">
        <v>750000</v>
      </c>
      <c r="E40" s="56">
        <v>878271</v>
      </c>
      <c r="F40" s="81">
        <f>E40/D40*100</f>
        <v>117.1028</v>
      </c>
      <c r="G40" s="49"/>
      <c r="H40" s="80"/>
      <c r="I40" s="81"/>
      <c r="J40" s="24"/>
      <c r="K40" s="82"/>
      <c r="L40" s="24"/>
      <c r="M40" s="24"/>
      <c r="N40" s="82"/>
      <c r="O40" s="83"/>
    </row>
    <row r="41" spans="1:15" ht="18">
      <c r="A41" s="71"/>
      <c r="B41" s="72"/>
      <c r="C41" s="46" t="s">
        <v>100</v>
      </c>
      <c r="D41" s="49">
        <v>500000</v>
      </c>
      <c r="E41" s="56">
        <v>529113</v>
      </c>
      <c r="F41" s="81">
        <f>E41/D41%</f>
        <v>105.8226</v>
      </c>
      <c r="G41" s="49"/>
      <c r="H41" s="80"/>
      <c r="I41" s="81"/>
      <c r="J41" s="24"/>
      <c r="K41" s="82"/>
      <c r="L41" s="24"/>
      <c r="M41" s="24"/>
      <c r="N41" s="82"/>
      <c r="O41" s="83"/>
    </row>
    <row r="42" spans="1:15" ht="18">
      <c r="A42" s="71"/>
      <c r="B42" s="72"/>
      <c r="C42" s="46" t="s">
        <v>101</v>
      </c>
      <c r="D42" s="49">
        <v>19000</v>
      </c>
      <c r="E42" s="56">
        <v>18488</v>
      </c>
      <c r="F42" s="81">
        <f aca="true" t="shared" si="0" ref="F42:F49">E42/D42*100</f>
        <v>97.30526315789474</v>
      </c>
      <c r="G42" s="49"/>
      <c r="H42" s="80"/>
      <c r="I42" s="81"/>
      <c r="J42" s="24"/>
      <c r="K42" s="82"/>
      <c r="L42" s="24"/>
      <c r="M42" s="24"/>
      <c r="N42" s="82"/>
      <c r="O42" s="83"/>
    </row>
    <row r="43" spans="1:15" ht="18">
      <c r="A43" s="71"/>
      <c r="B43" s="72"/>
      <c r="C43" s="46" t="s">
        <v>102</v>
      </c>
      <c r="D43" s="49">
        <v>65000</v>
      </c>
      <c r="E43" s="56">
        <v>133775</v>
      </c>
      <c r="F43" s="81">
        <f t="shared" si="0"/>
        <v>205.80769230769232</v>
      </c>
      <c r="G43" s="49"/>
      <c r="H43" s="80"/>
      <c r="I43" s="81"/>
      <c r="J43" s="24"/>
      <c r="K43" s="82"/>
      <c r="L43" s="24"/>
      <c r="M43" s="24"/>
      <c r="N43" s="82"/>
      <c r="O43" s="83"/>
    </row>
    <row r="44" spans="1:15" ht="18">
      <c r="A44" s="71"/>
      <c r="B44" s="72"/>
      <c r="C44" s="46" t="s">
        <v>103</v>
      </c>
      <c r="D44" s="49">
        <v>9000</v>
      </c>
      <c r="E44" s="56">
        <v>12437</v>
      </c>
      <c r="F44" s="81">
        <f t="shared" si="0"/>
        <v>138.1888888888889</v>
      </c>
      <c r="G44" s="49"/>
      <c r="H44" s="80"/>
      <c r="I44" s="81"/>
      <c r="J44" s="24"/>
      <c r="K44" s="82"/>
      <c r="L44" s="24"/>
      <c r="M44" s="24"/>
      <c r="N44" s="82"/>
      <c r="O44" s="83"/>
    </row>
    <row r="45" spans="1:15" ht="18">
      <c r="A45" s="71"/>
      <c r="B45" s="72"/>
      <c r="C45" s="46" t="s">
        <v>104</v>
      </c>
      <c r="D45" s="49">
        <v>2000</v>
      </c>
      <c r="E45" s="56">
        <v>1394</v>
      </c>
      <c r="F45" s="81">
        <f t="shared" si="0"/>
        <v>69.69999999999999</v>
      </c>
      <c r="G45" s="49"/>
      <c r="H45" s="80"/>
      <c r="I45" s="81"/>
      <c r="J45" s="24"/>
      <c r="K45" s="82"/>
      <c r="L45" s="24"/>
      <c r="M45" s="24"/>
      <c r="N45" s="82"/>
      <c r="O45" s="83"/>
    </row>
    <row r="46" spans="1:15" ht="18">
      <c r="A46" s="71"/>
      <c r="B46" s="72"/>
      <c r="C46" s="46" t="s">
        <v>105</v>
      </c>
      <c r="D46" s="49">
        <v>22000</v>
      </c>
      <c r="E46" s="56">
        <v>18090</v>
      </c>
      <c r="F46" s="81">
        <f t="shared" si="0"/>
        <v>82.22727272727272</v>
      </c>
      <c r="G46" s="49"/>
      <c r="H46" s="80"/>
      <c r="I46" s="81"/>
      <c r="J46" s="24"/>
      <c r="K46" s="82"/>
      <c r="L46" s="24"/>
      <c r="M46" s="24"/>
      <c r="N46" s="82"/>
      <c r="O46" s="83"/>
    </row>
    <row r="47" spans="1:15" ht="18">
      <c r="A47" s="71"/>
      <c r="B47" s="72"/>
      <c r="C47" s="46" t="s">
        <v>106</v>
      </c>
      <c r="D47" s="49">
        <v>20000</v>
      </c>
      <c r="E47" s="56">
        <v>18089</v>
      </c>
      <c r="F47" s="81">
        <f t="shared" si="0"/>
        <v>90.445</v>
      </c>
      <c r="G47" s="49"/>
      <c r="H47" s="80"/>
      <c r="I47" s="81"/>
      <c r="J47" s="24"/>
      <c r="K47" s="82"/>
      <c r="L47" s="24"/>
      <c r="M47" s="24"/>
      <c r="N47" s="56"/>
      <c r="O47" s="83"/>
    </row>
    <row r="48" spans="1:15" ht="18">
      <c r="A48" s="71"/>
      <c r="B48" s="72"/>
      <c r="C48" s="46" t="s">
        <v>107</v>
      </c>
      <c r="D48" s="49">
        <v>90000</v>
      </c>
      <c r="E48" s="56">
        <v>93701</v>
      </c>
      <c r="F48" s="81">
        <f t="shared" si="0"/>
        <v>104.11222222222223</v>
      </c>
      <c r="G48" s="49"/>
      <c r="H48" s="82"/>
      <c r="I48" s="81"/>
      <c r="J48" s="24"/>
      <c r="K48" s="82"/>
      <c r="L48" s="24"/>
      <c r="M48" s="24"/>
      <c r="N48" s="56"/>
      <c r="O48" s="83"/>
    </row>
    <row r="49" spans="1:15" ht="18">
      <c r="A49" s="71"/>
      <c r="B49" s="106"/>
      <c r="C49" s="46" t="s">
        <v>108</v>
      </c>
      <c r="D49" s="49">
        <v>27000</v>
      </c>
      <c r="E49" s="56">
        <v>43227</v>
      </c>
      <c r="F49" s="81">
        <f t="shared" si="0"/>
        <v>160.1</v>
      </c>
      <c r="G49" s="49"/>
      <c r="H49" s="82"/>
      <c r="I49" s="81"/>
      <c r="J49" s="24"/>
      <c r="K49" s="82"/>
      <c r="L49" s="24"/>
      <c r="M49" s="24"/>
      <c r="N49" s="56"/>
      <c r="O49" s="83"/>
    </row>
    <row r="50" spans="1:15" ht="18">
      <c r="A50" s="71"/>
      <c r="B50" s="106"/>
      <c r="C50" s="46" t="s">
        <v>109</v>
      </c>
      <c r="D50" s="49">
        <v>24000</v>
      </c>
      <c r="E50" s="56">
        <v>17781</v>
      </c>
      <c r="F50" s="81"/>
      <c r="G50" s="49"/>
      <c r="H50" s="82"/>
      <c r="I50" s="81"/>
      <c r="J50" s="24"/>
      <c r="K50" s="82"/>
      <c r="L50" s="24"/>
      <c r="M50" s="24"/>
      <c r="N50" s="56"/>
      <c r="O50" s="83"/>
    </row>
    <row r="51" spans="1:15" ht="18">
      <c r="A51" s="71"/>
      <c r="B51" s="106"/>
      <c r="C51" s="46" t="s">
        <v>110</v>
      </c>
      <c r="D51" s="49">
        <v>0</v>
      </c>
      <c r="E51" s="56">
        <v>17557</v>
      </c>
      <c r="F51" s="81"/>
      <c r="G51" s="24"/>
      <c r="H51" s="82"/>
      <c r="I51" s="81"/>
      <c r="J51" s="24"/>
      <c r="K51" s="82"/>
      <c r="L51" s="24"/>
      <c r="M51" s="24"/>
      <c r="N51" s="56"/>
      <c r="O51" s="83"/>
    </row>
    <row r="52" spans="1:15" ht="18">
      <c r="A52" s="84"/>
      <c r="B52" s="107" t="s">
        <v>111</v>
      </c>
      <c r="C52" s="64"/>
      <c r="D52" s="90">
        <f>SUM(D38:D51)</f>
        <v>2285000</v>
      </c>
      <c r="E52" s="88">
        <f>SUM(E38:E51)</f>
        <v>2664507</v>
      </c>
      <c r="F52" s="89">
        <f aca="true" t="shared" si="1" ref="F52:F65">E52/D52*100</f>
        <v>116.60862144420132</v>
      </c>
      <c r="G52" s="93"/>
      <c r="H52" s="94"/>
      <c r="I52" s="92"/>
      <c r="J52" s="93"/>
      <c r="K52" s="94"/>
      <c r="L52" s="93"/>
      <c r="M52" s="93"/>
      <c r="N52" s="108"/>
      <c r="O52" s="96"/>
    </row>
    <row r="53" spans="1:15" ht="18">
      <c r="A53" s="71" t="s">
        <v>112</v>
      </c>
      <c r="B53" s="106">
        <v>758</v>
      </c>
      <c r="C53" s="109" t="s">
        <v>113</v>
      </c>
      <c r="D53" s="110">
        <v>160150</v>
      </c>
      <c r="E53" s="111">
        <v>160150</v>
      </c>
      <c r="F53" s="112">
        <f t="shared" si="1"/>
        <v>100</v>
      </c>
      <c r="G53" s="24"/>
      <c r="H53" s="82"/>
      <c r="I53" s="81"/>
      <c r="J53" s="24"/>
      <c r="K53" s="82"/>
      <c r="L53" s="24"/>
      <c r="M53" s="24"/>
      <c r="N53" s="56"/>
      <c r="O53" s="83"/>
    </row>
    <row r="54" spans="1:15" ht="18">
      <c r="A54" s="71"/>
      <c r="B54" s="106"/>
      <c r="C54" s="46" t="s">
        <v>114</v>
      </c>
      <c r="D54" s="49">
        <v>118932</v>
      </c>
      <c r="E54" s="56">
        <v>144646</v>
      </c>
      <c r="F54" s="83">
        <f t="shared" si="1"/>
        <v>121.62075808024753</v>
      </c>
      <c r="G54" s="24"/>
      <c r="H54" s="82"/>
      <c r="I54" s="81"/>
      <c r="J54" s="24"/>
      <c r="K54" s="82"/>
      <c r="L54" s="24"/>
      <c r="M54" s="24"/>
      <c r="N54" s="56"/>
      <c r="O54" s="83"/>
    </row>
    <row r="55" spans="1:15" ht="18">
      <c r="A55" s="71"/>
      <c r="B55" s="106"/>
      <c r="C55" s="46" t="s">
        <v>115</v>
      </c>
      <c r="D55" s="49">
        <v>6405657</v>
      </c>
      <c r="E55" s="56">
        <v>6405657</v>
      </c>
      <c r="F55" s="83">
        <f t="shared" si="1"/>
        <v>100</v>
      </c>
      <c r="G55" s="113"/>
      <c r="H55" s="114"/>
      <c r="I55" s="115"/>
      <c r="J55" s="113"/>
      <c r="K55" s="114"/>
      <c r="L55" s="113"/>
      <c r="M55" s="113"/>
      <c r="N55" s="116"/>
      <c r="O55" s="83"/>
    </row>
    <row r="56" spans="1:15" ht="18">
      <c r="A56" s="84"/>
      <c r="B56" s="107" t="s">
        <v>116</v>
      </c>
      <c r="C56" s="65"/>
      <c r="D56" s="90">
        <f>SUM(D53:D55)</f>
        <v>6684739</v>
      </c>
      <c r="E56" s="88">
        <f>SUM(E53:E55)</f>
        <v>6710453</v>
      </c>
      <c r="F56" s="117">
        <f t="shared" si="1"/>
        <v>100.3846672248535</v>
      </c>
      <c r="G56" s="93"/>
      <c r="H56" s="94"/>
      <c r="I56" s="92"/>
      <c r="J56" s="93"/>
      <c r="K56" s="94"/>
      <c r="L56" s="93"/>
      <c r="M56" s="93"/>
      <c r="N56" s="108"/>
      <c r="O56" s="96"/>
    </row>
    <row r="57" spans="1:15" ht="18">
      <c r="A57" s="71"/>
      <c r="B57" s="106">
        <v>801</v>
      </c>
      <c r="C57" s="46" t="s">
        <v>117</v>
      </c>
      <c r="D57" s="49">
        <v>6642</v>
      </c>
      <c r="E57" s="56">
        <v>6642</v>
      </c>
      <c r="F57" s="83">
        <f t="shared" si="1"/>
        <v>100</v>
      </c>
      <c r="G57" s="49">
        <v>0</v>
      </c>
      <c r="H57" s="56">
        <v>0</v>
      </c>
      <c r="I57" s="81"/>
      <c r="J57" s="24"/>
      <c r="K57" s="82"/>
      <c r="L57" s="49"/>
      <c r="M57" s="49"/>
      <c r="N57" s="56"/>
      <c r="O57" s="83"/>
    </row>
    <row r="58" spans="1:15" ht="18">
      <c r="A58" s="71"/>
      <c r="B58" s="106"/>
      <c r="C58" s="46" t="s">
        <v>118</v>
      </c>
      <c r="D58" s="49">
        <v>98653</v>
      </c>
      <c r="E58" s="56">
        <v>98653</v>
      </c>
      <c r="F58" s="83">
        <f t="shared" si="1"/>
        <v>100</v>
      </c>
      <c r="G58" s="49">
        <v>0</v>
      </c>
      <c r="H58" s="56">
        <v>0</v>
      </c>
      <c r="I58" s="81"/>
      <c r="J58" s="24"/>
      <c r="K58" s="82"/>
      <c r="L58" s="49"/>
      <c r="M58" s="49"/>
      <c r="N58" s="56"/>
      <c r="O58" s="83"/>
    </row>
    <row r="59" spans="1:15" ht="18">
      <c r="A59" s="84"/>
      <c r="B59" s="107" t="s">
        <v>119</v>
      </c>
      <c r="C59" s="65"/>
      <c r="D59" s="90">
        <f>SUM(D57:D58)</f>
        <v>105295</v>
      </c>
      <c r="E59" s="88">
        <f>SUM(E57:E58)</f>
        <v>105295</v>
      </c>
      <c r="F59" s="117">
        <f t="shared" si="1"/>
        <v>100</v>
      </c>
      <c r="G59" s="90">
        <f>SUM(G57:G58)</f>
        <v>0</v>
      </c>
      <c r="H59" s="88">
        <f>SUM(H57:H58)</f>
        <v>0</v>
      </c>
      <c r="I59" s="89"/>
      <c r="J59" s="93"/>
      <c r="K59" s="94"/>
      <c r="L59" s="90"/>
      <c r="M59" s="90"/>
      <c r="N59" s="88"/>
      <c r="O59" s="117"/>
    </row>
    <row r="60" spans="1:15" ht="18">
      <c r="A60" s="71" t="s">
        <v>120</v>
      </c>
      <c r="B60" s="106">
        <v>852</v>
      </c>
      <c r="C60" s="46" t="s">
        <v>121</v>
      </c>
      <c r="D60" s="49">
        <v>749949</v>
      </c>
      <c r="E60" s="56">
        <v>749949</v>
      </c>
      <c r="F60" s="83">
        <f t="shared" si="1"/>
        <v>100</v>
      </c>
      <c r="G60" s="104">
        <v>749949</v>
      </c>
      <c r="H60" s="105">
        <v>749949</v>
      </c>
      <c r="I60" s="76">
        <f>H60/G60*100</f>
        <v>100</v>
      </c>
      <c r="J60" s="77"/>
      <c r="K60" s="78"/>
      <c r="L60" s="104"/>
      <c r="M60" s="104"/>
      <c r="N60" s="105"/>
      <c r="O60" s="83"/>
    </row>
    <row r="61" spans="1:15" ht="18">
      <c r="A61" s="71"/>
      <c r="B61" s="106"/>
      <c r="C61" s="46" t="s">
        <v>122</v>
      </c>
      <c r="D61" s="49">
        <v>78739</v>
      </c>
      <c r="E61" s="56">
        <v>78739</v>
      </c>
      <c r="F61" s="83">
        <f t="shared" si="1"/>
        <v>100</v>
      </c>
      <c r="G61" s="49"/>
      <c r="H61" s="56"/>
      <c r="I61" s="81"/>
      <c r="J61" s="24"/>
      <c r="K61" s="82"/>
      <c r="L61" s="49"/>
      <c r="M61" s="49"/>
      <c r="N61" s="56"/>
      <c r="O61" s="83"/>
    </row>
    <row r="62" spans="1:15" ht="18">
      <c r="A62" s="71"/>
      <c r="B62" s="106"/>
      <c r="C62" s="118">
        <v>6310</v>
      </c>
      <c r="D62" s="110">
        <v>8200</v>
      </c>
      <c r="E62" s="111">
        <v>8200</v>
      </c>
      <c r="F62" s="119">
        <f t="shared" si="1"/>
        <v>100</v>
      </c>
      <c r="G62" s="49">
        <v>0</v>
      </c>
      <c r="H62" s="56">
        <v>0</v>
      </c>
      <c r="I62" s="81"/>
      <c r="J62" s="24"/>
      <c r="K62" s="82"/>
      <c r="L62" s="49"/>
      <c r="M62" s="49"/>
      <c r="N62" s="56"/>
      <c r="O62" s="83"/>
    </row>
    <row r="63" spans="1:15" ht="18">
      <c r="A63" s="84"/>
      <c r="B63" s="107" t="s">
        <v>123</v>
      </c>
      <c r="C63" s="65"/>
      <c r="D63" s="90">
        <f>SUM(D60:D62)</f>
        <v>836888</v>
      </c>
      <c r="E63" s="88">
        <f>SUM(E60:E62)</f>
        <v>836888</v>
      </c>
      <c r="F63" s="117">
        <f t="shared" si="1"/>
        <v>100</v>
      </c>
      <c r="G63" s="90">
        <f>SUM(G60:G62)</f>
        <v>749949</v>
      </c>
      <c r="H63" s="88">
        <f>SUM(H60:H62)</f>
        <v>749949</v>
      </c>
      <c r="I63" s="89">
        <f>H63/G63*100</f>
        <v>100</v>
      </c>
      <c r="J63" s="93"/>
      <c r="K63" s="94"/>
      <c r="L63" s="97"/>
      <c r="M63" s="97"/>
      <c r="N63" s="108"/>
      <c r="O63" s="96"/>
    </row>
    <row r="64" spans="1:15" ht="18">
      <c r="A64" s="36" t="s">
        <v>124</v>
      </c>
      <c r="B64" s="106">
        <v>900</v>
      </c>
      <c r="C64" s="46" t="s">
        <v>125</v>
      </c>
      <c r="D64" s="49">
        <v>600</v>
      </c>
      <c r="E64" s="56">
        <v>720</v>
      </c>
      <c r="F64" s="81">
        <f t="shared" si="1"/>
        <v>120</v>
      </c>
      <c r="G64" s="49">
        <v>0</v>
      </c>
      <c r="H64" s="56">
        <v>0</v>
      </c>
      <c r="I64" s="81">
        <v>0</v>
      </c>
      <c r="J64" s="24"/>
      <c r="K64" s="82"/>
      <c r="L64" s="49"/>
      <c r="M64" s="49"/>
      <c r="N64" s="56"/>
      <c r="O64" s="83"/>
    </row>
    <row r="65" spans="1:15" ht="18">
      <c r="A65" s="71"/>
      <c r="B65" s="106"/>
      <c r="C65" s="46" t="s">
        <v>126</v>
      </c>
      <c r="D65" s="49">
        <v>15000</v>
      </c>
      <c r="E65" s="56">
        <v>5997</v>
      </c>
      <c r="F65" s="81">
        <f t="shared" si="1"/>
        <v>39.98</v>
      </c>
      <c r="G65" s="49"/>
      <c r="H65" s="56"/>
      <c r="I65" s="81"/>
      <c r="J65" s="24"/>
      <c r="K65" s="82"/>
      <c r="L65" s="49"/>
      <c r="M65" s="49"/>
      <c r="N65" s="56"/>
      <c r="O65" s="83"/>
    </row>
    <row r="66" spans="1:15" ht="18">
      <c r="A66" s="71"/>
      <c r="B66" s="106"/>
      <c r="C66" s="46" t="s">
        <v>127</v>
      </c>
      <c r="D66" s="49"/>
      <c r="E66" s="56">
        <v>454</v>
      </c>
      <c r="F66" s="81"/>
      <c r="G66" s="49"/>
      <c r="H66" s="56"/>
      <c r="I66" s="81"/>
      <c r="J66" s="24"/>
      <c r="K66" s="82"/>
      <c r="L66" s="49"/>
      <c r="M66" s="49"/>
      <c r="N66" s="56"/>
      <c r="O66" s="83"/>
    </row>
    <row r="67" spans="1:15" ht="18">
      <c r="A67" s="71"/>
      <c r="B67" s="106"/>
      <c r="C67" s="46" t="s">
        <v>128</v>
      </c>
      <c r="D67" s="49">
        <v>29875</v>
      </c>
      <c r="E67" s="56">
        <v>29875</v>
      </c>
      <c r="F67" s="81">
        <f>E67/D67*100</f>
        <v>100</v>
      </c>
      <c r="G67" s="49">
        <v>29875</v>
      </c>
      <c r="H67" s="56">
        <v>29875</v>
      </c>
      <c r="I67" s="81">
        <f>H67/G67*100</f>
        <v>100</v>
      </c>
      <c r="J67" s="24"/>
      <c r="K67" s="82"/>
      <c r="L67" s="49"/>
      <c r="M67" s="49"/>
      <c r="N67" s="56"/>
      <c r="O67" s="83"/>
    </row>
    <row r="68" spans="1:15" ht="18">
      <c r="A68" s="71"/>
      <c r="B68" s="106"/>
      <c r="C68" s="118">
        <v>6290</v>
      </c>
      <c r="D68" s="54"/>
      <c r="E68" s="56">
        <v>13950</v>
      </c>
      <c r="F68" s="81"/>
      <c r="G68" s="49"/>
      <c r="H68" s="56"/>
      <c r="I68" s="81"/>
      <c r="J68" s="24"/>
      <c r="K68" s="82"/>
      <c r="L68" s="49"/>
      <c r="M68" s="49"/>
      <c r="N68" s="56"/>
      <c r="O68" s="83"/>
    </row>
    <row r="69" spans="1:15" ht="18">
      <c r="A69" s="71"/>
      <c r="B69" s="106"/>
      <c r="C69" s="46" t="s">
        <v>129</v>
      </c>
      <c r="D69" s="49">
        <v>1024349</v>
      </c>
      <c r="E69" s="56"/>
      <c r="F69" s="81"/>
      <c r="G69" s="49"/>
      <c r="H69" s="56"/>
      <c r="I69" s="81"/>
      <c r="J69" s="24"/>
      <c r="K69" s="82"/>
      <c r="L69" s="49"/>
      <c r="M69" s="49"/>
      <c r="N69" s="56"/>
      <c r="O69" s="83"/>
    </row>
    <row r="70" spans="1:15" ht="18">
      <c r="A70" s="71"/>
      <c r="B70" s="18" t="s">
        <v>130</v>
      </c>
      <c r="C70" s="37"/>
      <c r="D70" s="120">
        <f>SUM(D64:D69)</f>
        <v>1069824</v>
      </c>
      <c r="E70" s="121">
        <f>SUM(E64:E69)</f>
        <v>50996</v>
      </c>
      <c r="F70" s="122">
        <f>E70/D70*100</f>
        <v>4.766765374491505</v>
      </c>
      <c r="G70" s="120">
        <f>SUM(G64:G68)</f>
        <v>29875</v>
      </c>
      <c r="H70" s="121">
        <f>SUM(H64:H68)</f>
        <v>29875</v>
      </c>
      <c r="I70" s="122">
        <f>H70/G70*100</f>
        <v>100</v>
      </c>
      <c r="J70" s="24"/>
      <c r="K70" s="82"/>
      <c r="L70" s="49"/>
      <c r="M70" s="49"/>
      <c r="N70" s="56"/>
      <c r="O70" s="83"/>
    </row>
    <row r="71" spans="1:15" ht="18">
      <c r="A71" s="36" t="s">
        <v>131</v>
      </c>
      <c r="B71" s="107">
        <v>921</v>
      </c>
      <c r="C71" s="65" t="s">
        <v>132</v>
      </c>
      <c r="D71" s="97">
        <v>2000</v>
      </c>
      <c r="E71" s="97">
        <v>2000</v>
      </c>
      <c r="F71" s="92">
        <f>E71/D71*100</f>
        <v>100</v>
      </c>
      <c r="G71" s="97"/>
      <c r="H71" s="97"/>
      <c r="I71" s="92"/>
      <c r="J71" s="93"/>
      <c r="K71" s="93"/>
      <c r="L71" s="97"/>
      <c r="M71" s="97"/>
      <c r="N71" s="97"/>
      <c r="O71" s="96"/>
    </row>
    <row r="72" spans="1:15" ht="18">
      <c r="A72" s="71"/>
      <c r="B72" s="18"/>
      <c r="C72" s="37"/>
      <c r="D72" s="123">
        <f>SUM(D71)</f>
        <v>2000</v>
      </c>
      <c r="E72" s="124">
        <f>SUM(E71)</f>
        <v>2000</v>
      </c>
      <c r="F72" s="125">
        <f>E72/D72*100</f>
        <v>100</v>
      </c>
      <c r="G72" s="104"/>
      <c r="H72" s="105"/>
      <c r="I72" s="76"/>
      <c r="J72" s="77"/>
      <c r="K72" s="78"/>
      <c r="L72" s="104"/>
      <c r="M72" s="104"/>
      <c r="N72" s="105"/>
      <c r="O72" s="79"/>
    </row>
    <row r="73" spans="1:15" ht="18">
      <c r="A73" s="126"/>
      <c r="B73" s="127" t="s">
        <v>133</v>
      </c>
      <c r="C73" s="128"/>
      <c r="D73" s="129">
        <f>SUM(D18+D20+D22+D28+D30+D35+D37+D52+D56+D59+D63+D70+D72)</f>
        <v>11092850</v>
      </c>
      <c r="E73" s="130">
        <f>SUM(E18+E20+E22+E28+E30+E35+E37+E52+E56+E59+E63+E70+E72)</f>
        <v>10500058</v>
      </c>
      <c r="F73" s="131">
        <f>E73/D73*100</f>
        <v>94.65608928273618</v>
      </c>
      <c r="G73" s="129">
        <f>SUM(G35+G37+G59+G63+G70)</f>
        <v>840728</v>
      </c>
      <c r="H73" s="130">
        <f>SUM(H35+H37+H59+H63+H70)</f>
        <v>840728</v>
      </c>
      <c r="I73" s="131">
        <f>H73/G73*100</f>
        <v>100</v>
      </c>
      <c r="J73" s="129">
        <f>SUM(J30)</f>
        <v>2500</v>
      </c>
      <c r="K73" s="130">
        <f>SUM(K30)</f>
        <v>2500</v>
      </c>
      <c r="L73" s="129">
        <f>K73/J73*100</f>
        <v>100</v>
      </c>
      <c r="M73" s="129">
        <f>SUM(M59)</f>
        <v>0</v>
      </c>
      <c r="N73" s="130">
        <f>SUM(N59)</f>
        <v>0</v>
      </c>
      <c r="O73" s="132"/>
    </row>
    <row r="74" spans="1:15" ht="12.75">
      <c r="A74" s="133"/>
      <c r="B74" s="133"/>
      <c r="C74" s="134"/>
      <c r="D74" s="135"/>
      <c r="E74" s="135"/>
      <c r="F74" s="136"/>
      <c r="G74" s="133"/>
      <c r="H74" s="133"/>
      <c r="I74" s="133"/>
      <c r="J74" s="133"/>
      <c r="K74" s="133"/>
      <c r="L74" s="133"/>
      <c r="M74" s="133"/>
      <c r="N74" s="135"/>
      <c r="O74" s="136"/>
    </row>
    <row r="75" spans="3:15" ht="12.75">
      <c r="C75" s="137"/>
      <c r="D75" s="138"/>
      <c r="E75" s="138"/>
      <c r="F75" s="139"/>
      <c r="N75" s="138"/>
      <c r="O75" s="139"/>
    </row>
    <row r="76" spans="3:15" ht="12.75">
      <c r="C76" s="137"/>
      <c r="D76" s="138"/>
      <c r="E76" s="138"/>
      <c r="F76" s="139"/>
      <c r="N76" s="138"/>
      <c r="O76" s="139"/>
    </row>
    <row r="77" spans="3:15" ht="12.75">
      <c r="C77" s="137"/>
      <c r="D77" s="138"/>
      <c r="E77" s="138"/>
      <c r="F77" s="139"/>
      <c r="N77" s="138"/>
      <c r="O77" s="139"/>
    </row>
    <row r="78" spans="3:15" ht="12.75">
      <c r="C78" s="137"/>
      <c r="D78" s="138"/>
      <c r="E78" s="138"/>
      <c r="F78" s="139"/>
      <c r="N78" s="138"/>
      <c r="O78" s="139"/>
    </row>
    <row r="79" spans="3:15" ht="12.75">
      <c r="C79" s="137"/>
      <c r="D79" s="138"/>
      <c r="E79" s="138"/>
      <c r="F79" s="139"/>
      <c r="O79" s="139"/>
    </row>
    <row r="80" spans="3:15" ht="12.75">
      <c r="C80" s="137"/>
      <c r="D80" s="138"/>
      <c r="E80" s="138"/>
      <c r="F80" s="139"/>
      <c r="O80" s="139"/>
    </row>
    <row r="81" spans="3:5" ht="12.75">
      <c r="C81" s="137"/>
      <c r="D81" s="138"/>
      <c r="E81" s="138"/>
    </row>
    <row r="82" spans="3:20" ht="18">
      <c r="C82" s="137"/>
      <c r="D82" s="138"/>
      <c r="E82" s="138"/>
      <c r="I82" s="2"/>
      <c r="J82" s="2"/>
      <c r="K82" s="2" t="s">
        <v>134</v>
      </c>
      <c r="L82" s="2"/>
      <c r="M82" s="2"/>
      <c r="N82" s="2"/>
      <c r="O82" s="2"/>
      <c r="P82" s="2" t="s">
        <v>135</v>
      </c>
      <c r="Q82" s="2"/>
      <c r="R82" s="2"/>
      <c r="S82" s="2"/>
      <c r="T82" s="2"/>
    </row>
    <row r="83" spans="3:20" ht="18">
      <c r="C83" s="137"/>
      <c r="D83" s="138"/>
      <c r="E83" s="138"/>
      <c r="I83" s="2"/>
      <c r="J83" s="2"/>
      <c r="K83" s="2"/>
      <c r="L83" s="2"/>
      <c r="M83" s="2"/>
      <c r="N83" s="2"/>
      <c r="O83" s="2"/>
      <c r="P83" s="2" t="s">
        <v>136</v>
      </c>
      <c r="Q83" s="2"/>
      <c r="R83" s="2"/>
      <c r="S83" s="2"/>
      <c r="T83" s="2"/>
    </row>
    <row r="84" spans="3:20" ht="18">
      <c r="C84" s="137"/>
      <c r="D84" s="138"/>
      <c r="E84" s="138"/>
      <c r="I84" s="3" t="s">
        <v>137</v>
      </c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</row>
    <row r="85" spans="3:20" ht="18">
      <c r="C85" s="137"/>
      <c r="D85" s="138"/>
      <c r="E85" s="138"/>
      <c r="H85" s="4"/>
      <c r="I85" s="3" t="s">
        <v>138</v>
      </c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</row>
    <row r="86" spans="3:20" ht="18">
      <c r="C86" s="137"/>
      <c r="D86" s="138"/>
      <c r="E86" s="13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8">
      <c r="C87" s="137"/>
      <c r="D87" s="138"/>
      <c r="E87" s="138"/>
      <c r="F87" s="5"/>
      <c r="G87" s="6" t="s">
        <v>139</v>
      </c>
      <c r="H87" s="6" t="s">
        <v>140</v>
      </c>
      <c r="I87" s="7" t="s">
        <v>141</v>
      </c>
      <c r="J87" s="7" t="s">
        <v>142</v>
      </c>
      <c r="K87" s="8" t="s">
        <v>143</v>
      </c>
      <c r="L87" s="9" t="s">
        <v>144</v>
      </c>
      <c r="M87" s="10"/>
      <c r="N87" s="10"/>
      <c r="O87" s="10"/>
      <c r="P87" s="10"/>
      <c r="Q87" s="10"/>
      <c r="R87" s="10"/>
      <c r="S87" s="10"/>
      <c r="T87" s="11"/>
    </row>
    <row r="88" spans="3:20" ht="18">
      <c r="C88" s="137"/>
      <c r="D88" s="138"/>
      <c r="E88" s="138"/>
      <c r="F88" s="12" t="s">
        <v>145</v>
      </c>
      <c r="G88" s="13" t="s">
        <v>146</v>
      </c>
      <c r="H88" s="12" t="s">
        <v>147</v>
      </c>
      <c r="I88" s="14" t="s">
        <v>148</v>
      </c>
      <c r="J88" s="15" t="s">
        <v>149</v>
      </c>
      <c r="K88" s="16"/>
      <c r="L88" s="17" t="s">
        <v>150</v>
      </c>
      <c r="M88" s="18"/>
      <c r="N88" s="17"/>
      <c r="O88" s="17" t="s">
        <v>151</v>
      </c>
      <c r="P88" s="17"/>
      <c r="Q88" s="19"/>
      <c r="R88" s="20" t="s">
        <v>152</v>
      </c>
      <c r="S88" s="21"/>
      <c r="T88" s="22"/>
    </row>
    <row r="89" spans="3:20" ht="18">
      <c r="C89" s="137"/>
      <c r="D89" s="138"/>
      <c r="E89" s="138"/>
      <c r="F89" s="23"/>
      <c r="G89" s="23"/>
      <c r="H89" s="23" t="s">
        <v>153</v>
      </c>
      <c r="I89" s="24" t="s">
        <v>154</v>
      </c>
      <c r="J89" s="15"/>
      <c r="K89" s="24"/>
      <c r="L89" s="19" t="s">
        <v>155</v>
      </c>
      <c r="M89" s="19"/>
      <c r="N89" s="19"/>
      <c r="O89" s="19" t="s">
        <v>156</v>
      </c>
      <c r="P89" s="19"/>
      <c r="Q89" s="19"/>
      <c r="R89" s="25" t="s">
        <v>157</v>
      </c>
      <c r="S89" s="26"/>
      <c r="T89" s="27"/>
    </row>
    <row r="90" spans="3:20" ht="18">
      <c r="C90" s="137"/>
      <c r="D90" s="138"/>
      <c r="E90" s="138"/>
      <c r="F90" s="23"/>
      <c r="G90" s="23"/>
      <c r="H90" s="23" t="s">
        <v>158</v>
      </c>
      <c r="I90" s="24" t="s">
        <v>159</v>
      </c>
      <c r="J90" s="24"/>
      <c r="K90" s="24"/>
      <c r="L90" s="19" t="s">
        <v>160</v>
      </c>
      <c r="M90" s="19"/>
      <c r="N90" s="19"/>
      <c r="O90" s="19" t="s">
        <v>161</v>
      </c>
      <c r="P90" s="19"/>
      <c r="Q90" s="19"/>
      <c r="R90" s="25" t="s">
        <v>162</v>
      </c>
      <c r="S90" s="26"/>
      <c r="T90" s="27"/>
    </row>
    <row r="91" spans="3:20" ht="18">
      <c r="C91" s="137"/>
      <c r="D91" s="138"/>
      <c r="E91" s="138"/>
      <c r="F91" s="23"/>
      <c r="G91" s="28"/>
      <c r="H91" s="29"/>
      <c r="I91" s="30"/>
      <c r="J91" s="31"/>
      <c r="K91" s="32"/>
      <c r="L91" s="33"/>
      <c r="M91" s="34"/>
      <c r="N91" s="35"/>
      <c r="O91" s="19" t="s">
        <v>163</v>
      </c>
      <c r="P91" s="19"/>
      <c r="Q91" s="19"/>
      <c r="R91" s="25"/>
      <c r="S91" s="26"/>
      <c r="T91" s="27"/>
    </row>
    <row r="92" spans="3:20" ht="18">
      <c r="C92" s="137"/>
      <c r="D92" s="138"/>
      <c r="E92" s="138"/>
      <c r="F92" s="36"/>
      <c r="G92" s="37"/>
      <c r="H92" s="37"/>
      <c r="I92" s="38"/>
      <c r="J92" s="39"/>
      <c r="K92" s="40"/>
      <c r="L92" s="41" t="s">
        <v>164</v>
      </c>
      <c r="M92" s="42" t="s">
        <v>165</v>
      </c>
      <c r="N92" s="43"/>
      <c r="O92" s="44" t="s">
        <v>166</v>
      </c>
      <c r="P92" s="45" t="s">
        <v>167</v>
      </c>
      <c r="Q92" s="43"/>
      <c r="R92" s="44" t="s">
        <v>168</v>
      </c>
      <c r="S92" s="45" t="s">
        <v>169</v>
      </c>
      <c r="T92" s="44"/>
    </row>
    <row r="93" spans="3:20" ht="18">
      <c r="C93" s="137"/>
      <c r="D93" s="138"/>
      <c r="E93" s="138"/>
      <c r="F93" s="23"/>
      <c r="G93" s="46"/>
      <c r="H93" s="46"/>
      <c r="I93" s="47"/>
      <c r="J93" s="48"/>
      <c r="K93" s="49"/>
      <c r="L93" s="50" t="s">
        <v>170</v>
      </c>
      <c r="M93" s="51" t="s">
        <v>171</v>
      </c>
      <c r="N93" s="52" t="s">
        <v>172</v>
      </c>
      <c r="O93" s="52" t="s">
        <v>173</v>
      </c>
      <c r="P93" s="53" t="s">
        <v>174</v>
      </c>
      <c r="Q93" s="52" t="s">
        <v>175</v>
      </c>
      <c r="R93" s="52" t="s">
        <v>176</v>
      </c>
      <c r="S93" s="53" t="s">
        <v>177</v>
      </c>
      <c r="T93" s="54" t="s">
        <v>178</v>
      </c>
    </row>
    <row r="94" spans="3:20" ht="18">
      <c r="C94" s="137"/>
      <c r="D94" s="138"/>
      <c r="E94" s="138"/>
      <c r="F94" s="23"/>
      <c r="G94" s="46"/>
      <c r="H94" s="46"/>
      <c r="I94" s="55"/>
      <c r="J94" s="56"/>
      <c r="K94" s="49"/>
      <c r="L94" s="57"/>
      <c r="M94" s="58"/>
      <c r="N94" s="59"/>
      <c r="O94" s="60"/>
      <c r="P94" s="61"/>
      <c r="Q94" s="60"/>
      <c r="R94" s="62"/>
      <c r="S94" s="63"/>
      <c r="T94" s="62"/>
    </row>
    <row r="95" spans="3:20" ht="18">
      <c r="C95" s="137"/>
      <c r="D95" s="138"/>
      <c r="E95" s="138"/>
      <c r="F95" s="64" t="s">
        <v>179</v>
      </c>
      <c r="G95" s="65" t="s">
        <v>180</v>
      </c>
      <c r="H95" s="65" t="s">
        <v>181</v>
      </c>
      <c r="I95" s="66" t="s">
        <v>182</v>
      </c>
      <c r="J95" s="67" t="s">
        <v>183</v>
      </c>
      <c r="K95" s="68" t="s">
        <v>184</v>
      </c>
      <c r="L95" s="66" t="s">
        <v>185</v>
      </c>
      <c r="M95" s="67" t="s">
        <v>186</v>
      </c>
      <c r="N95" s="69" t="s">
        <v>187</v>
      </c>
      <c r="O95" s="69" t="s">
        <v>188</v>
      </c>
      <c r="P95" s="70" t="s">
        <v>189</v>
      </c>
      <c r="Q95" s="69" t="s">
        <v>190</v>
      </c>
      <c r="R95" s="69" t="s">
        <v>191</v>
      </c>
      <c r="S95" s="70" t="s">
        <v>192</v>
      </c>
      <c r="T95" s="69" t="s">
        <v>193</v>
      </c>
    </row>
    <row r="96" spans="6:20" ht="18">
      <c r="F96" s="71" t="s">
        <v>194</v>
      </c>
      <c r="G96" s="72" t="s">
        <v>195</v>
      </c>
      <c r="H96" s="46" t="s">
        <v>196</v>
      </c>
      <c r="I96" s="73">
        <v>100</v>
      </c>
      <c r="J96" s="74">
        <v>2220</v>
      </c>
      <c r="K96" s="49">
        <f>J96/I96*100</f>
        <v>2220</v>
      </c>
      <c r="L96" s="73"/>
      <c r="M96" s="75"/>
      <c r="N96" s="76"/>
      <c r="O96" s="77"/>
      <c r="P96" s="78"/>
      <c r="Q96" s="77"/>
      <c r="R96" s="77"/>
      <c r="S96" s="78"/>
      <c r="T96" s="79"/>
    </row>
    <row r="97" spans="6:20" ht="18">
      <c r="F97" s="71"/>
      <c r="G97" s="72"/>
      <c r="H97" s="46" t="s">
        <v>197</v>
      </c>
      <c r="I97" s="47"/>
      <c r="J97" s="56">
        <v>329</v>
      </c>
      <c r="K97" s="49"/>
      <c r="L97" s="47"/>
      <c r="M97" s="80"/>
      <c r="N97" s="81"/>
      <c r="O97" s="24"/>
      <c r="P97" s="82"/>
      <c r="Q97" s="24"/>
      <c r="R97" s="24"/>
      <c r="S97" s="82"/>
      <c r="T97" s="83"/>
    </row>
    <row r="98" spans="6:20" ht="18">
      <c r="F98" s="84"/>
      <c r="G98" s="85" t="s">
        <v>198</v>
      </c>
      <c r="H98" s="86"/>
      <c r="I98" s="87">
        <v>100</v>
      </c>
      <c r="J98" s="88">
        <v>2549</v>
      </c>
      <c r="K98" s="89">
        <f>J98/I98*100</f>
        <v>2549</v>
      </c>
      <c r="L98" s="90"/>
      <c r="M98" s="91"/>
      <c r="N98" s="92"/>
      <c r="O98" s="93"/>
      <c r="P98" s="94"/>
      <c r="Q98" s="95"/>
      <c r="R98" s="93"/>
      <c r="S98" s="94"/>
      <c r="T98" s="96"/>
    </row>
    <row r="99" spans="6:20" ht="18">
      <c r="F99" s="71" t="s">
        <v>199</v>
      </c>
      <c r="G99" s="72" t="s">
        <v>200</v>
      </c>
      <c r="H99" s="46" t="s">
        <v>201</v>
      </c>
      <c r="I99" s="49">
        <v>2650</v>
      </c>
      <c r="J99" s="56">
        <v>3229</v>
      </c>
      <c r="K99" s="81">
        <f>J99/I99*100</f>
        <v>121.84905660377359</v>
      </c>
      <c r="L99" s="49"/>
      <c r="M99" s="80"/>
      <c r="N99" s="81"/>
      <c r="O99" s="24"/>
      <c r="P99" s="82"/>
      <c r="Q99" s="24"/>
      <c r="R99" s="24"/>
      <c r="S99" s="82"/>
      <c r="T99" s="83"/>
    </row>
    <row r="100" spans="6:20" ht="18">
      <c r="F100" s="71"/>
      <c r="G100" s="85" t="s">
        <v>202</v>
      </c>
      <c r="H100" s="86"/>
      <c r="I100" s="90">
        <v>2650</v>
      </c>
      <c r="J100" s="88">
        <v>3229</v>
      </c>
      <c r="K100" s="89">
        <f>J100/I100*100</f>
        <v>121.84905660377359</v>
      </c>
      <c r="L100" s="97"/>
      <c r="M100" s="91"/>
      <c r="N100" s="92"/>
      <c r="O100" s="93"/>
      <c r="P100" s="94"/>
      <c r="Q100" s="93"/>
      <c r="R100" s="93"/>
      <c r="S100" s="94"/>
      <c r="T100" s="96"/>
    </row>
    <row r="101" spans="6:20" ht="18">
      <c r="F101" s="36" t="s">
        <v>203</v>
      </c>
      <c r="G101" s="72" t="s">
        <v>204</v>
      </c>
      <c r="H101" s="46" t="s">
        <v>205</v>
      </c>
      <c r="I101" s="49">
        <v>0</v>
      </c>
      <c r="J101" s="140">
        <v>800</v>
      </c>
      <c r="K101" s="81"/>
      <c r="L101" s="49"/>
      <c r="M101" s="80"/>
      <c r="N101" s="81"/>
      <c r="O101" s="24"/>
      <c r="P101" s="82"/>
      <c r="Q101" s="24"/>
      <c r="R101" s="24"/>
      <c r="S101" s="82"/>
      <c r="T101" s="83"/>
    </row>
    <row r="102" spans="6:20" ht="18">
      <c r="F102" s="71"/>
      <c r="G102" s="72"/>
      <c r="H102" s="46" t="s">
        <v>206</v>
      </c>
      <c r="I102" s="49">
        <v>20000</v>
      </c>
      <c r="J102" s="56">
        <v>20000</v>
      </c>
      <c r="K102" s="81">
        <f>J102/I102*100</f>
        <v>100</v>
      </c>
      <c r="L102" s="49"/>
      <c r="M102" s="80"/>
      <c r="N102" s="81"/>
      <c r="O102" s="24"/>
      <c r="P102" s="82"/>
      <c r="Q102" s="24"/>
      <c r="R102" s="24"/>
      <c r="S102" s="82"/>
      <c r="T102" s="83"/>
    </row>
    <row r="103" spans="6:20" ht="18">
      <c r="F103" s="84"/>
      <c r="G103" s="85" t="s">
        <v>207</v>
      </c>
      <c r="H103" s="86"/>
      <c r="I103" s="90">
        <f>SUM(I101:I102)</f>
        <v>20000</v>
      </c>
      <c r="J103" s="88">
        <f>SUM(J101:J102)</f>
        <v>20800</v>
      </c>
      <c r="K103" s="89">
        <f>J103/I103*100</f>
        <v>104</v>
      </c>
      <c r="L103" s="97"/>
      <c r="M103" s="91"/>
      <c r="N103" s="92"/>
      <c r="O103" s="93"/>
      <c r="P103" s="94"/>
      <c r="Q103" s="93"/>
      <c r="R103" s="93"/>
      <c r="S103" s="94"/>
      <c r="T103" s="96"/>
    </row>
    <row r="104" spans="6:20" ht="18">
      <c r="F104" s="71" t="s">
        <v>208</v>
      </c>
      <c r="G104" s="72" t="s">
        <v>209</v>
      </c>
      <c r="H104" s="46" t="s">
        <v>210</v>
      </c>
      <c r="I104" s="49">
        <v>3500</v>
      </c>
      <c r="J104" s="56">
        <v>2594</v>
      </c>
      <c r="K104" s="81">
        <f>J104/I104%</f>
        <v>74.11428571428571</v>
      </c>
      <c r="L104" s="49"/>
      <c r="M104" s="80"/>
      <c r="N104" s="81"/>
      <c r="O104" s="24"/>
      <c r="P104" s="82"/>
      <c r="Q104" s="24"/>
      <c r="R104" s="24"/>
      <c r="S104" s="82"/>
      <c r="T104" s="83"/>
    </row>
    <row r="105" spans="6:20" ht="18">
      <c r="F105" s="71"/>
      <c r="G105" s="72"/>
      <c r="H105" s="46" t="s">
        <v>211</v>
      </c>
      <c r="I105" s="49">
        <v>0</v>
      </c>
      <c r="J105" s="56">
        <v>1452</v>
      </c>
      <c r="K105" s="81"/>
      <c r="L105" s="49"/>
      <c r="M105" s="80"/>
      <c r="N105" s="81"/>
      <c r="O105" s="24"/>
      <c r="P105" s="82"/>
      <c r="Q105" s="24"/>
      <c r="R105" s="24"/>
      <c r="S105" s="82"/>
      <c r="T105" s="83"/>
    </row>
    <row r="106" spans="6:20" ht="18">
      <c r="F106" s="71"/>
      <c r="G106" s="72"/>
      <c r="H106" s="46" t="s">
        <v>212</v>
      </c>
      <c r="I106" s="49">
        <v>5100</v>
      </c>
      <c r="J106" s="56">
        <v>4326</v>
      </c>
      <c r="K106" s="81">
        <f>J106/I106%</f>
        <v>84.82352941176471</v>
      </c>
      <c r="L106" s="49"/>
      <c r="M106" s="80"/>
      <c r="N106" s="81"/>
      <c r="O106" s="24"/>
      <c r="P106" s="82"/>
      <c r="Q106" s="24"/>
      <c r="R106" s="24"/>
      <c r="S106" s="82"/>
      <c r="T106" s="83"/>
    </row>
    <row r="107" spans="6:20" ht="18">
      <c r="F107" s="71"/>
      <c r="G107" s="72"/>
      <c r="H107" s="46" t="s">
        <v>213</v>
      </c>
      <c r="I107" s="49">
        <v>19600</v>
      </c>
      <c r="J107" s="56">
        <v>17662</v>
      </c>
      <c r="K107" s="81">
        <f>J107/I107%</f>
        <v>90.11224489795919</v>
      </c>
      <c r="L107" s="49"/>
      <c r="M107" s="80"/>
      <c r="N107" s="81"/>
      <c r="O107" s="24"/>
      <c r="P107" s="82"/>
      <c r="Q107" s="24"/>
      <c r="R107" s="24"/>
      <c r="S107" s="82"/>
      <c r="T107" s="83"/>
    </row>
    <row r="108" spans="6:20" ht="18">
      <c r="F108" s="71"/>
      <c r="G108" s="72"/>
      <c r="H108" s="46" t="s">
        <v>214</v>
      </c>
      <c r="I108" s="49">
        <v>80200</v>
      </c>
      <c r="J108" s="56">
        <v>66178</v>
      </c>
      <c r="K108" s="81">
        <f>J108/I108%</f>
        <v>82.51620947630923</v>
      </c>
      <c r="L108" s="49"/>
      <c r="M108" s="80"/>
      <c r="N108" s="81"/>
      <c r="O108" s="24"/>
      <c r="P108" s="82"/>
      <c r="Q108" s="24"/>
      <c r="R108" s="24"/>
      <c r="S108" s="82"/>
      <c r="T108" s="83"/>
    </row>
    <row r="109" spans="6:20" ht="18">
      <c r="F109" s="71"/>
      <c r="G109" s="72"/>
      <c r="H109" s="46" t="s">
        <v>215</v>
      </c>
      <c r="I109" s="49">
        <v>0</v>
      </c>
      <c r="J109" s="56">
        <v>600</v>
      </c>
      <c r="K109" s="81"/>
      <c r="L109" s="49"/>
      <c r="M109" s="80"/>
      <c r="N109" s="81"/>
      <c r="O109" s="24"/>
      <c r="P109" s="82"/>
      <c r="Q109" s="24"/>
      <c r="R109" s="24"/>
      <c r="S109" s="82"/>
      <c r="T109" s="83"/>
    </row>
    <row r="110" spans="6:20" ht="18">
      <c r="F110" s="71"/>
      <c r="G110" s="72"/>
      <c r="H110" s="46" t="s">
        <v>216</v>
      </c>
      <c r="I110" s="49">
        <v>300</v>
      </c>
      <c r="J110" s="56">
        <v>0</v>
      </c>
      <c r="K110" s="81">
        <f aca="true" t="shared" si="2" ref="K110:K118">J110/I110%</f>
        <v>0</v>
      </c>
      <c r="L110" s="49"/>
      <c r="M110" s="80"/>
      <c r="N110" s="81"/>
      <c r="O110" s="24"/>
      <c r="P110" s="82"/>
      <c r="Q110" s="24"/>
      <c r="R110" s="24"/>
      <c r="S110" s="82"/>
      <c r="T110" s="83"/>
    </row>
    <row r="111" spans="6:20" ht="18">
      <c r="F111" s="71"/>
      <c r="G111" s="85" t="s">
        <v>217</v>
      </c>
      <c r="H111" s="86"/>
      <c r="I111" s="90">
        <f>SUM(I104:I110)</f>
        <v>108700</v>
      </c>
      <c r="J111" s="88">
        <f>SUM(J104:J110)</f>
        <v>92812</v>
      </c>
      <c r="K111" s="89">
        <f t="shared" si="2"/>
        <v>85.3836246550138</v>
      </c>
      <c r="L111" s="97"/>
      <c r="M111" s="91"/>
      <c r="N111" s="92"/>
      <c r="O111" s="93"/>
      <c r="P111" s="94"/>
      <c r="Q111" s="93"/>
      <c r="R111" s="93"/>
      <c r="S111" s="94"/>
      <c r="T111" s="96"/>
    </row>
    <row r="112" spans="6:20" ht="18">
      <c r="F112" s="36" t="s">
        <v>218</v>
      </c>
      <c r="G112" s="72" t="s">
        <v>219</v>
      </c>
      <c r="H112" s="46" t="s">
        <v>220</v>
      </c>
      <c r="I112" s="49">
        <v>3000</v>
      </c>
      <c r="J112" s="56">
        <v>3000</v>
      </c>
      <c r="K112" s="81">
        <f t="shared" si="2"/>
        <v>100</v>
      </c>
      <c r="L112" s="49"/>
      <c r="M112" s="56"/>
      <c r="N112" s="81"/>
      <c r="O112" s="49">
        <v>3000</v>
      </c>
      <c r="P112" s="56">
        <v>3000</v>
      </c>
      <c r="Q112" s="24">
        <f>P112/O112*100</f>
        <v>100</v>
      </c>
      <c r="R112" s="24"/>
      <c r="S112" s="82"/>
      <c r="T112" s="83"/>
    </row>
    <row r="113" spans="6:20" ht="18">
      <c r="F113" s="71"/>
      <c r="G113" s="85" t="s">
        <v>221</v>
      </c>
      <c r="H113" s="86"/>
      <c r="I113" s="90">
        <v>3000</v>
      </c>
      <c r="J113" s="88">
        <v>3000</v>
      </c>
      <c r="K113" s="89">
        <f t="shared" si="2"/>
        <v>100</v>
      </c>
      <c r="L113" s="97"/>
      <c r="M113" s="91"/>
      <c r="N113" s="92"/>
      <c r="O113" s="90">
        <v>3000</v>
      </c>
      <c r="P113" s="88">
        <v>3000</v>
      </c>
      <c r="Q113" s="98">
        <f>P113/O113*100</f>
        <v>100</v>
      </c>
      <c r="R113" s="93"/>
      <c r="S113" s="94"/>
      <c r="T113" s="96"/>
    </row>
    <row r="114" spans="6:20" ht="18">
      <c r="F114" s="36" t="s">
        <v>222</v>
      </c>
      <c r="G114" s="72" t="s">
        <v>223</v>
      </c>
      <c r="H114" s="46" t="s">
        <v>224</v>
      </c>
      <c r="I114" s="49">
        <v>400</v>
      </c>
      <c r="J114" s="56">
        <v>410</v>
      </c>
      <c r="K114" s="81">
        <f t="shared" si="2"/>
        <v>102.5</v>
      </c>
      <c r="L114" s="49"/>
      <c r="M114" s="80"/>
      <c r="N114" s="81"/>
      <c r="O114" s="24"/>
      <c r="P114" s="82"/>
      <c r="Q114" s="24"/>
      <c r="R114" s="24"/>
      <c r="S114" s="82"/>
      <c r="T114" s="83"/>
    </row>
    <row r="115" spans="6:20" ht="18">
      <c r="F115" s="71"/>
      <c r="G115" s="72"/>
      <c r="H115" s="46" t="s">
        <v>225</v>
      </c>
      <c r="I115" s="49">
        <v>500</v>
      </c>
      <c r="J115" s="56">
        <v>67</v>
      </c>
      <c r="K115" s="81">
        <f t="shared" si="2"/>
        <v>13.4</v>
      </c>
      <c r="L115" s="99"/>
      <c r="M115" s="141"/>
      <c r="N115" s="101"/>
      <c r="O115" s="15"/>
      <c r="P115" s="142"/>
      <c r="Q115" s="15"/>
      <c r="R115" s="15"/>
      <c r="S115" s="142"/>
      <c r="T115" s="83"/>
    </row>
    <row r="116" spans="6:20" ht="18">
      <c r="F116" s="71"/>
      <c r="G116" s="72"/>
      <c r="H116" s="46" t="s">
        <v>226</v>
      </c>
      <c r="I116" s="49">
        <v>930</v>
      </c>
      <c r="J116" s="56">
        <v>1318</v>
      </c>
      <c r="K116" s="81">
        <f t="shared" si="2"/>
        <v>141.72043010752688</v>
      </c>
      <c r="L116" s="49"/>
      <c r="M116" s="80"/>
      <c r="N116" s="81"/>
      <c r="O116" s="24"/>
      <c r="P116" s="82"/>
      <c r="Q116" s="24"/>
      <c r="R116" s="24"/>
      <c r="S116" s="82"/>
      <c r="T116" s="83"/>
    </row>
    <row r="117" spans="6:20" ht="18">
      <c r="F117" s="71"/>
      <c r="G117" s="72"/>
      <c r="H117" s="46" t="s">
        <v>227</v>
      </c>
      <c r="I117" s="49">
        <v>50520</v>
      </c>
      <c r="J117" s="56">
        <v>50520</v>
      </c>
      <c r="K117" s="81">
        <f t="shared" si="2"/>
        <v>100</v>
      </c>
      <c r="L117" s="49">
        <v>50520</v>
      </c>
      <c r="M117" s="56">
        <v>50520</v>
      </c>
      <c r="N117" s="81">
        <f>M117/L117*100</f>
        <v>100</v>
      </c>
      <c r="O117" s="24"/>
      <c r="P117" s="82"/>
      <c r="Q117" s="24"/>
      <c r="R117" s="24"/>
      <c r="S117" s="82"/>
      <c r="T117" s="83"/>
    </row>
    <row r="118" spans="6:20" ht="18">
      <c r="F118" s="84"/>
      <c r="G118" s="85" t="s">
        <v>228</v>
      </c>
      <c r="H118" s="65"/>
      <c r="I118" s="90">
        <f>SUM(I114:I117)</f>
        <v>52350</v>
      </c>
      <c r="J118" s="88">
        <f>SUM(J114:J117)</f>
        <v>52315</v>
      </c>
      <c r="K118" s="89">
        <f t="shared" si="2"/>
        <v>99.93314231136581</v>
      </c>
      <c r="L118" s="90">
        <v>50520</v>
      </c>
      <c r="M118" s="88">
        <v>50520</v>
      </c>
      <c r="N118" s="92">
        <f>M118/L118*100</f>
        <v>100</v>
      </c>
      <c r="O118" s="93"/>
      <c r="P118" s="94"/>
      <c r="Q118" s="93"/>
      <c r="R118" s="93"/>
      <c r="S118" s="94"/>
      <c r="T118" s="96"/>
    </row>
    <row r="119" spans="6:20" ht="18">
      <c r="F119" s="36" t="s">
        <v>229</v>
      </c>
      <c r="G119" s="103" t="s">
        <v>230</v>
      </c>
      <c r="H119" s="37" t="s">
        <v>231</v>
      </c>
      <c r="I119" s="104">
        <v>14147</v>
      </c>
      <c r="J119" s="105">
        <v>14147</v>
      </c>
      <c r="K119" s="76">
        <f>J119/I119*100</f>
        <v>100</v>
      </c>
      <c r="L119" s="104">
        <v>14147</v>
      </c>
      <c r="M119" s="105">
        <v>14147</v>
      </c>
      <c r="N119" s="76">
        <f>M119/L119*100</f>
        <v>100</v>
      </c>
      <c r="O119" s="77"/>
      <c r="P119" s="78"/>
      <c r="Q119" s="77"/>
      <c r="R119" s="77"/>
      <c r="S119" s="78"/>
      <c r="T119" s="79"/>
    </row>
    <row r="120" spans="6:20" ht="18">
      <c r="F120" s="84"/>
      <c r="G120" s="85" t="s">
        <v>232</v>
      </c>
      <c r="H120" s="65"/>
      <c r="I120" s="90">
        <v>14147</v>
      </c>
      <c r="J120" s="88">
        <v>14147</v>
      </c>
      <c r="K120" s="89">
        <f>J120/I120*100</f>
        <v>100</v>
      </c>
      <c r="L120" s="90">
        <v>14147</v>
      </c>
      <c r="M120" s="88">
        <v>14147</v>
      </c>
      <c r="N120" s="89">
        <f>M120/L120*100</f>
        <v>100</v>
      </c>
      <c r="O120" s="93"/>
      <c r="P120" s="94"/>
      <c r="Q120" s="93"/>
      <c r="R120" s="93"/>
      <c r="S120" s="94"/>
      <c r="T120" s="96"/>
    </row>
    <row r="121" spans="6:20" ht="18">
      <c r="F121" s="71" t="s">
        <v>233</v>
      </c>
      <c r="G121" s="72" t="s">
        <v>234</v>
      </c>
      <c r="H121" s="46" t="s">
        <v>235</v>
      </c>
      <c r="I121" s="49">
        <v>500000</v>
      </c>
      <c r="J121" s="56">
        <v>547018</v>
      </c>
      <c r="K121" s="81">
        <f>J121/I121*100</f>
        <v>109.4036</v>
      </c>
      <c r="L121" s="49"/>
      <c r="M121" s="80"/>
      <c r="N121" s="81"/>
      <c r="O121" s="24"/>
      <c r="P121" s="82"/>
      <c r="Q121" s="24"/>
      <c r="R121" s="24"/>
      <c r="S121" s="82"/>
      <c r="T121" s="83"/>
    </row>
    <row r="122" spans="6:20" ht="18">
      <c r="F122" s="71"/>
      <c r="G122" s="72"/>
      <c r="H122" s="46" t="s">
        <v>236</v>
      </c>
      <c r="I122" s="49">
        <v>1900</v>
      </c>
      <c r="J122" s="56">
        <v>8005</v>
      </c>
      <c r="K122" s="81">
        <f>J122/I122%</f>
        <v>421.3157894736842</v>
      </c>
      <c r="L122" s="49"/>
      <c r="M122" s="80"/>
      <c r="N122" s="81"/>
      <c r="O122" s="24"/>
      <c r="P122" s="82"/>
      <c r="Q122" s="24"/>
      <c r="R122" s="24"/>
      <c r="S122" s="82"/>
      <c r="T122" s="83"/>
    </row>
    <row r="123" spans="6:20" ht="18">
      <c r="F123" s="71"/>
      <c r="G123" s="72"/>
      <c r="H123" s="46" t="s">
        <v>237</v>
      </c>
      <c r="I123" s="49">
        <v>845000</v>
      </c>
      <c r="J123" s="56">
        <v>841652</v>
      </c>
      <c r="K123" s="81">
        <f>J123/I123*100</f>
        <v>99.60378698224852</v>
      </c>
      <c r="L123" s="49"/>
      <c r="M123" s="80"/>
      <c r="N123" s="81"/>
      <c r="O123" s="24"/>
      <c r="P123" s="82"/>
      <c r="Q123" s="24"/>
      <c r="R123" s="24"/>
      <c r="S123" s="82"/>
      <c r="T123" s="83"/>
    </row>
    <row r="124" spans="6:20" ht="18">
      <c r="F124" s="71"/>
      <c r="G124" s="72"/>
      <c r="H124" s="46" t="s">
        <v>238</v>
      </c>
      <c r="I124" s="49">
        <v>500000</v>
      </c>
      <c r="J124" s="56">
        <v>522989</v>
      </c>
      <c r="K124" s="81">
        <f>J124/I124%</f>
        <v>104.5978</v>
      </c>
      <c r="L124" s="49"/>
      <c r="M124" s="80"/>
      <c r="N124" s="81"/>
      <c r="O124" s="24"/>
      <c r="P124" s="82"/>
      <c r="Q124" s="24"/>
      <c r="R124" s="24"/>
      <c r="S124" s="82"/>
      <c r="T124" s="83"/>
    </row>
    <row r="125" spans="6:20" ht="18">
      <c r="F125" s="71"/>
      <c r="G125" s="72"/>
      <c r="H125" s="46" t="s">
        <v>239</v>
      </c>
      <c r="I125" s="49">
        <v>12500</v>
      </c>
      <c r="J125" s="56">
        <v>18550</v>
      </c>
      <c r="K125" s="81">
        <f aca="true" t="shared" si="3" ref="K125:K132">J125/I125*100</f>
        <v>148.4</v>
      </c>
      <c r="L125" s="49"/>
      <c r="M125" s="80"/>
      <c r="N125" s="81"/>
      <c r="O125" s="24"/>
      <c r="P125" s="82"/>
      <c r="Q125" s="24"/>
      <c r="R125" s="24"/>
      <c r="S125" s="82"/>
      <c r="T125" s="83"/>
    </row>
    <row r="126" spans="6:20" ht="18">
      <c r="F126" s="71"/>
      <c r="G126" s="72"/>
      <c r="H126" s="46" t="s">
        <v>240</v>
      </c>
      <c r="I126" s="49">
        <v>49100</v>
      </c>
      <c r="J126" s="56">
        <v>92608</v>
      </c>
      <c r="K126" s="81">
        <f t="shared" si="3"/>
        <v>188.61099796334014</v>
      </c>
      <c r="L126" s="49"/>
      <c r="M126" s="80"/>
      <c r="N126" s="81"/>
      <c r="O126" s="24"/>
      <c r="P126" s="82"/>
      <c r="Q126" s="24"/>
      <c r="R126" s="24"/>
      <c r="S126" s="82"/>
      <c r="T126" s="83"/>
    </row>
    <row r="127" spans="6:20" ht="18">
      <c r="F127" s="71"/>
      <c r="G127" s="72"/>
      <c r="H127" s="46" t="s">
        <v>241</v>
      </c>
      <c r="I127" s="49">
        <v>15400</v>
      </c>
      <c r="J127" s="56">
        <v>11444</v>
      </c>
      <c r="K127" s="81">
        <f t="shared" si="3"/>
        <v>74.3116883116883</v>
      </c>
      <c r="L127" s="49"/>
      <c r="M127" s="80"/>
      <c r="N127" s="81"/>
      <c r="O127" s="24"/>
      <c r="P127" s="82"/>
      <c r="Q127" s="24"/>
      <c r="R127" s="24"/>
      <c r="S127" s="82"/>
      <c r="T127" s="83"/>
    </row>
    <row r="128" spans="6:20" ht="18">
      <c r="F128" s="71"/>
      <c r="G128" s="72"/>
      <c r="H128" s="46" t="s">
        <v>242</v>
      </c>
      <c r="I128" s="49">
        <v>11600</v>
      </c>
      <c r="J128" s="56">
        <v>2041</v>
      </c>
      <c r="K128" s="81">
        <f t="shared" si="3"/>
        <v>17.594827586206897</v>
      </c>
      <c r="L128" s="49"/>
      <c r="M128" s="80"/>
      <c r="N128" s="81"/>
      <c r="O128" s="24"/>
      <c r="P128" s="82"/>
      <c r="Q128" s="24"/>
      <c r="R128" s="24"/>
      <c r="S128" s="82"/>
      <c r="T128" s="83"/>
    </row>
    <row r="129" spans="6:20" ht="18">
      <c r="F129" s="71"/>
      <c r="G129" s="72"/>
      <c r="H129" s="46" t="s">
        <v>243</v>
      </c>
      <c r="I129" s="49">
        <v>27700</v>
      </c>
      <c r="J129" s="56">
        <v>22379</v>
      </c>
      <c r="K129" s="81">
        <f t="shared" si="3"/>
        <v>80.79061371841155</v>
      </c>
      <c r="L129" s="49"/>
      <c r="M129" s="80"/>
      <c r="N129" s="81"/>
      <c r="O129" s="24"/>
      <c r="P129" s="82"/>
      <c r="Q129" s="24"/>
      <c r="R129" s="24"/>
      <c r="S129" s="82"/>
      <c r="T129" s="83"/>
    </row>
    <row r="130" spans="6:20" ht="18">
      <c r="F130" s="71"/>
      <c r="G130" s="72"/>
      <c r="H130" s="46" t="s">
        <v>244</v>
      </c>
      <c r="I130" s="49">
        <v>20500</v>
      </c>
      <c r="J130" s="56">
        <v>20516</v>
      </c>
      <c r="K130" s="81">
        <f t="shared" si="3"/>
        <v>100.0780487804878</v>
      </c>
      <c r="L130" s="49"/>
      <c r="M130" s="80"/>
      <c r="N130" s="81"/>
      <c r="O130" s="24"/>
      <c r="P130" s="82"/>
      <c r="Q130" s="24"/>
      <c r="R130" s="24"/>
      <c r="S130" s="56"/>
      <c r="T130" s="83"/>
    </row>
    <row r="131" spans="6:20" ht="18">
      <c r="F131" s="71"/>
      <c r="G131" s="72"/>
      <c r="H131" s="46" t="s">
        <v>245</v>
      </c>
      <c r="I131" s="49">
        <v>95000</v>
      </c>
      <c r="J131" s="56">
        <v>92851</v>
      </c>
      <c r="K131" s="81">
        <f t="shared" si="3"/>
        <v>97.73789473684211</v>
      </c>
      <c r="L131" s="49"/>
      <c r="M131" s="82"/>
      <c r="N131" s="81"/>
      <c r="O131" s="24"/>
      <c r="P131" s="82"/>
      <c r="Q131" s="24"/>
      <c r="R131" s="24"/>
      <c r="S131" s="56"/>
      <c r="T131" s="83"/>
    </row>
    <row r="132" spans="6:20" ht="18">
      <c r="F132" s="71"/>
      <c r="G132" s="106"/>
      <c r="H132" s="46" t="s">
        <v>246</v>
      </c>
      <c r="I132" s="49">
        <v>30900</v>
      </c>
      <c r="J132" s="56">
        <v>41941</v>
      </c>
      <c r="K132" s="81">
        <f t="shared" si="3"/>
        <v>135.73139158576052</v>
      </c>
      <c r="L132" s="49"/>
      <c r="M132" s="82"/>
      <c r="N132" s="81"/>
      <c r="O132" s="24"/>
      <c r="P132" s="82"/>
      <c r="Q132" s="24"/>
      <c r="R132" s="24"/>
      <c r="S132" s="56"/>
      <c r="T132" s="83"/>
    </row>
    <row r="133" spans="6:20" ht="18">
      <c r="F133" s="71"/>
      <c r="G133" s="106"/>
      <c r="H133" s="46" t="s">
        <v>247</v>
      </c>
      <c r="I133" s="49">
        <v>0</v>
      </c>
      <c r="J133" s="56">
        <v>1384</v>
      </c>
      <c r="K133" s="81"/>
      <c r="L133" s="49"/>
      <c r="M133" s="82"/>
      <c r="N133" s="81"/>
      <c r="O133" s="24"/>
      <c r="P133" s="82"/>
      <c r="Q133" s="24"/>
      <c r="R133" s="24"/>
      <c r="S133" s="56"/>
      <c r="T133" s="83"/>
    </row>
    <row r="134" spans="6:20" ht="18">
      <c r="F134" s="71"/>
      <c r="G134" s="106"/>
      <c r="H134" s="46" t="s">
        <v>248</v>
      </c>
      <c r="I134" s="49">
        <v>0</v>
      </c>
      <c r="J134" s="56">
        <v>26510</v>
      </c>
      <c r="K134" s="81"/>
      <c r="L134" s="49"/>
      <c r="M134" s="82"/>
      <c r="N134" s="81"/>
      <c r="O134" s="24"/>
      <c r="P134" s="82"/>
      <c r="Q134" s="24"/>
      <c r="R134" s="24"/>
      <c r="S134" s="56"/>
      <c r="T134" s="83"/>
    </row>
    <row r="135" spans="6:20" ht="18">
      <c r="F135" s="71"/>
      <c r="G135" s="106"/>
      <c r="H135" s="46" t="s">
        <v>249</v>
      </c>
      <c r="I135" s="49">
        <v>0</v>
      </c>
      <c r="J135" s="56">
        <v>8</v>
      </c>
      <c r="K135" s="81"/>
      <c r="L135" s="49"/>
      <c r="M135" s="82"/>
      <c r="N135" s="81"/>
      <c r="O135" s="24"/>
      <c r="P135" s="82"/>
      <c r="Q135" s="24"/>
      <c r="R135" s="24"/>
      <c r="S135" s="56"/>
      <c r="T135" s="83"/>
    </row>
    <row r="136" spans="6:20" ht="18">
      <c r="F136" s="71"/>
      <c r="G136" s="106"/>
      <c r="H136" s="46" t="s">
        <v>250</v>
      </c>
      <c r="I136" s="49">
        <v>0</v>
      </c>
      <c r="J136" s="56">
        <v>25226</v>
      </c>
      <c r="K136" s="81"/>
      <c r="L136" s="24"/>
      <c r="M136" s="82"/>
      <c r="N136" s="81"/>
      <c r="O136" s="24"/>
      <c r="P136" s="82"/>
      <c r="Q136" s="24"/>
      <c r="R136" s="24"/>
      <c r="S136" s="56"/>
      <c r="T136" s="83"/>
    </row>
    <row r="137" spans="6:20" ht="18">
      <c r="F137" s="71"/>
      <c r="G137" s="106"/>
      <c r="H137" s="46" t="s">
        <v>251</v>
      </c>
      <c r="I137" s="49">
        <v>0</v>
      </c>
      <c r="J137" s="56">
        <v>1</v>
      </c>
      <c r="K137" s="81"/>
      <c r="L137" s="24"/>
      <c r="M137" s="82"/>
      <c r="N137" s="81"/>
      <c r="O137" s="24"/>
      <c r="P137" s="82"/>
      <c r="Q137" s="24"/>
      <c r="R137" s="24"/>
      <c r="S137" s="56"/>
      <c r="T137" s="83"/>
    </row>
    <row r="138" spans="6:20" ht="18">
      <c r="F138" s="71"/>
      <c r="G138" s="106"/>
      <c r="H138" s="71">
        <v>291</v>
      </c>
      <c r="I138" s="49">
        <v>0</v>
      </c>
      <c r="J138" s="56">
        <v>443</v>
      </c>
      <c r="K138" s="81"/>
      <c r="L138" s="24"/>
      <c r="M138" s="82"/>
      <c r="N138" s="81"/>
      <c r="O138" s="24"/>
      <c r="P138" s="82"/>
      <c r="Q138" s="24"/>
      <c r="R138" s="24"/>
      <c r="S138" s="56"/>
      <c r="T138" s="83"/>
    </row>
    <row r="139" spans="6:20" ht="18">
      <c r="F139" s="84"/>
      <c r="G139" s="107" t="s">
        <v>252</v>
      </c>
      <c r="H139" s="64"/>
      <c r="I139" s="90">
        <f>SUM(I121:I138)</f>
        <v>2109600</v>
      </c>
      <c r="J139" s="88">
        <f>SUM(J121:J138)</f>
        <v>2275566</v>
      </c>
      <c r="K139" s="89">
        <f>J139/I139*100</f>
        <v>107.86717861205916</v>
      </c>
      <c r="L139" s="93"/>
      <c r="M139" s="94"/>
      <c r="N139" s="92"/>
      <c r="O139" s="93"/>
      <c r="P139" s="94"/>
      <c r="Q139" s="93"/>
      <c r="R139" s="93"/>
      <c r="S139" s="108"/>
      <c r="T139" s="96"/>
    </row>
    <row r="140" spans="6:20" ht="18">
      <c r="F140" s="71" t="s">
        <v>253</v>
      </c>
      <c r="G140" s="106">
        <v>758</v>
      </c>
      <c r="H140" s="46" t="s">
        <v>254</v>
      </c>
      <c r="I140" s="49">
        <v>5952509</v>
      </c>
      <c r="J140" s="56">
        <v>5952509</v>
      </c>
      <c r="K140" s="83">
        <f>J140/I140*100</f>
        <v>100</v>
      </c>
      <c r="L140" s="24"/>
      <c r="M140" s="82"/>
      <c r="N140" s="81"/>
      <c r="O140" s="24"/>
      <c r="P140" s="82"/>
      <c r="Q140" s="24"/>
      <c r="R140" s="24"/>
      <c r="S140" s="56"/>
      <c r="T140" s="83"/>
    </row>
    <row r="141" spans="6:20" ht="18">
      <c r="F141" s="71"/>
      <c r="G141" s="106"/>
      <c r="H141" s="46" t="s">
        <v>255</v>
      </c>
      <c r="I141" s="49">
        <v>0</v>
      </c>
      <c r="J141" s="56">
        <v>-3748</v>
      </c>
      <c r="K141" s="83"/>
      <c r="L141" s="24"/>
      <c r="M141" s="82"/>
      <c r="N141" s="81"/>
      <c r="O141" s="24"/>
      <c r="P141" s="82"/>
      <c r="Q141" s="24"/>
      <c r="R141" s="24"/>
      <c r="S141" s="56"/>
      <c r="T141" s="83"/>
    </row>
    <row r="142" spans="6:20" ht="18">
      <c r="F142" s="71"/>
      <c r="G142" s="106"/>
      <c r="H142" s="46" t="s">
        <v>256</v>
      </c>
      <c r="I142" s="49">
        <v>152057</v>
      </c>
      <c r="J142" s="56">
        <v>204269</v>
      </c>
      <c r="K142" s="83">
        <f>J142/I142*100</f>
        <v>134.337123578658</v>
      </c>
      <c r="L142" s="24"/>
      <c r="M142" s="82"/>
      <c r="N142" s="81"/>
      <c r="O142" s="24"/>
      <c r="P142" s="82"/>
      <c r="Q142" s="24"/>
      <c r="R142" s="24"/>
      <c r="S142" s="56"/>
      <c r="T142" s="83"/>
    </row>
    <row r="143" spans="6:20" ht="18">
      <c r="F143" s="71"/>
      <c r="G143" s="106"/>
      <c r="H143" s="46" t="s">
        <v>257</v>
      </c>
      <c r="I143" s="49">
        <v>0</v>
      </c>
      <c r="J143" s="56">
        <v>69</v>
      </c>
      <c r="K143" s="83"/>
      <c r="L143" s="113"/>
      <c r="M143" s="114"/>
      <c r="N143" s="115"/>
      <c r="O143" s="113"/>
      <c r="P143" s="114"/>
      <c r="Q143" s="113"/>
      <c r="R143" s="113"/>
      <c r="S143" s="116"/>
      <c r="T143" s="83"/>
    </row>
    <row r="144" spans="6:20" ht="18">
      <c r="F144" s="84"/>
      <c r="G144" s="107" t="s">
        <v>258</v>
      </c>
      <c r="H144" s="65"/>
      <c r="I144" s="90">
        <f>SUM(I140:I143)</f>
        <v>6104566</v>
      </c>
      <c r="J144" s="88">
        <f>SUM(J140:J143)</f>
        <v>6153099</v>
      </c>
      <c r="K144" s="117">
        <f aca="true" t="shared" si="4" ref="K144:K153">J144/I144*100</f>
        <v>100.79502785292189</v>
      </c>
      <c r="L144" s="93"/>
      <c r="M144" s="94"/>
      <c r="N144" s="92"/>
      <c r="O144" s="93"/>
      <c r="P144" s="94"/>
      <c r="Q144" s="93"/>
      <c r="R144" s="93"/>
      <c r="S144" s="108"/>
      <c r="T144" s="96"/>
    </row>
    <row r="145" spans="6:20" ht="18">
      <c r="F145" s="71" t="s">
        <v>259</v>
      </c>
      <c r="G145" s="106">
        <v>801</v>
      </c>
      <c r="H145" s="46" t="s">
        <v>260</v>
      </c>
      <c r="I145" s="49">
        <v>3648</v>
      </c>
      <c r="J145" s="56">
        <v>3648</v>
      </c>
      <c r="K145" s="83">
        <f t="shared" si="4"/>
        <v>100</v>
      </c>
      <c r="L145" s="49">
        <v>3648</v>
      </c>
      <c r="M145" s="56">
        <v>3648</v>
      </c>
      <c r="N145" s="81">
        <f>M145/L145*100</f>
        <v>100</v>
      </c>
      <c r="O145" s="24"/>
      <c r="P145" s="82"/>
      <c r="Q145" s="49"/>
      <c r="R145" s="49"/>
      <c r="S145" s="56"/>
      <c r="T145" s="83"/>
    </row>
    <row r="146" spans="6:20" ht="18">
      <c r="F146" s="71"/>
      <c r="G146" s="106"/>
      <c r="H146" s="46" t="s">
        <v>261</v>
      </c>
      <c r="I146" s="49">
        <v>22059</v>
      </c>
      <c r="J146" s="56">
        <v>22059</v>
      </c>
      <c r="K146" s="83">
        <f t="shared" si="4"/>
        <v>100</v>
      </c>
      <c r="L146" s="49">
        <v>0</v>
      </c>
      <c r="M146" s="56">
        <v>0</v>
      </c>
      <c r="N146" s="81"/>
      <c r="O146" s="24"/>
      <c r="P146" s="82"/>
      <c r="Q146" s="49"/>
      <c r="R146" s="49"/>
      <c r="S146" s="56"/>
      <c r="T146" s="83"/>
    </row>
    <row r="147" spans="6:20" ht="18">
      <c r="F147" s="71"/>
      <c r="G147" s="106"/>
      <c r="H147" s="46" t="s">
        <v>262</v>
      </c>
      <c r="I147" s="49">
        <v>750000</v>
      </c>
      <c r="J147" s="56">
        <v>748640</v>
      </c>
      <c r="K147" s="83">
        <f t="shared" si="4"/>
        <v>99.81866666666667</v>
      </c>
      <c r="L147" s="49">
        <v>0</v>
      </c>
      <c r="M147" s="56">
        <v>0</v>
      </c>
      <c r="N147" s="81"/>
      <c r="O147" s="24"/>
      <c r="P147" s="82"/>
      <c r="Q147" s="49"/>
      <c r="R147" s="49">
        <v>750000</v>
      </c>
      <c r="S147" s="56">
        <v>748640</v>
      </c>
      <c r="T147" s="83">
        <f>S147/R147*100</f>
        <v>99.81866666666667</v>
      </c>
    </row>
    <row r="148" spans="6:20" ht="18">
      <c r="F148" s="71"/>
      <c r="G148" s="107" t="s">
        <v>263</v>
      </c>
      <c r="H148" s="65"/>
      <c r="I148" s="90">
        <f>SUM(I145:I147)</f>
        <v>775707</v>
      </c>
      <c r="J148" s="88">
        <f>SUM(J145:J147)</f>
        <v>774347</v>
      </c>
      <c r="K148" s="117">
        <f t="shared" si="4"/>
        <v>99.82467606970158</v>
      </c>
      <c r="L148" s="90">
        <f>SUM(L145:L147)</f>
        <v>3648</v>
      </c>
      <c r="M148" s="88">
        <f>SUM(M145:M147)</f>
        <v>3648</v>
      </c>
      <c r="N148" s="89">
        <f>M148/L148*100</f>
        <v>100</v>
      </c>
      <c r="O148" s="93"/>
      <c r="P148" s="94"/>
      <c r="Q148" s="90"/>
      <c r="R148" s="90">
        <v>750000</v>
      </c>
      <c r="S148" s="88">
        <v>748640</v>
      </c>
      <c r="T148" s="117">
        <f>S148/R148*100</f>
        <v>99.81866666666667</v>
      </c>
    </row>
    <row r="149" spans="6:20" ht="18">
      <c r="F149" s="71" t="s">
        <v>264</v>
      </c>
      <c r="G149" s="106">
        <v>853</v>
      </c>
      <c r="H149" s="46" t="s">
        <v>265</v>
      </c>
      <c r="I149" s="49">
        <v>701108</v>
      </c>
      <c r="J149" s="56">
        <v>700189</v>
      </c>
      <c r="K149" s="83">
        <f t="shared" si="4"/>
        <v>99.86892176383667</v>
      </c>
      <c r="L149" s="104">
        <v>701108</v>
      </c>
      <c r="M149" s="105">
        <v>700189</v>
      </c>
      <c r="N149" s="76">
        <f>M149/L149*100</f>
        <v>99.86892176383667</v>
      </c>
      <c r="O149" s="77"/>
      <c r="P149" s="78"/>
      <c r="Q149" s="104"/>
      <c r="R149" s="104"/>
      <c r="S149" s="105"/>
      <c r="T149" s="83"/>
    </row>
    <row r="150" spans="6:20" ht="18">
      <c r="F150" s="71"/>
      <c r="G150" s="106"/>
      <c r="H150" s="46" t="s">
        <v>266</v>
      </c>
      <c r="I150" s="49">
        <v>13174</v>
      </c>
      <c r="J150" s="56">
        <v>13174</v>
      </c>
      <c r="K150" s="83">
        <f t="shared" si="4"/>
        <v>100</v>
      </c>
      <c r="L150" s="49">
        <v>0</v>
      </c>
      <c r="M150" s="56">
        <v>0</v>
      </c>
      <c r="N150" s="81"/>
      <c r="O150" s="24"/>
      <c r="P150" s="82"/>
      <c r="Q150" s="49"/>
      <c r="R150" s="49"/>
      <c r="S150" s="56"/>
      <c r="T150" s="83"/>
    </row>
    <row r="151" spans="6:20" ht="18">
      <c r="F151" s="84"/>
      <c r="G151" s="107" t="s">
        <v>267</v>
      </c>
      <c r="H151" s="65"/>
      <c r="I151" s="90">
        <f>SUM(I149:I150)</f>
        <v>714282</v>
      </c>
      <c r="J151" s="88">
        <f>SUM(J149:J150)</f>
        <v>713363</v>
      </c>
      <c r="K151" s="117">
        <f t="shared" si="4"/>
        <v>99.87133933096453</v>
      </c>
      <c r="L151" s="90">
        <f>SUM(L149:L150)</f>
        <v>701108</v>
      </c>
      <c r="M151" s="88">
        <f>SUM(M149:M150)</f>
        <v>700189</v>
      </c>
      <c r="N151" s="89">
        <f>M151/L151*100</f>
        <v>99.86892176383667</v>
      </c>
      <c r="O151" s="93"/>
      <c r="P151" s="94"/>
      <c r="Q151" s="97"/>
      <c r="R151" s="97"/>
      <c r="S151" s="108"/>
      <c r="T151" s="96"/>
    </row>
    <row r="152" spans="6:20" ht="18">
      <c r="F152" s="71" t="s">
        <v>268</v>
      </c>
      <c r="G152" s="106">
        <v>854</v>
      </c>
      <c r="H152" s="46" t="s">
        <v>269</v>
      </c>
      <c r="I152" s="49">
        <v>1026</v>
      </c>
      <c r="J152" s="56">
        <v>1026</v>
      </c>
      <c r="K152" s="83">
        <f t="shared" si="4"/>
        <v>100</v>
      </c>
      <c r="L152" s="49"/>
      <c r="M152" s="56"/>
      <c r="N152" s="81"/>
      <c r="O152" s="24"/>
      <c r="P152" s="82"/>
      <c r="Q152" s="49"/>
      <c r="R152" s="49"/>
      <c r="S152" s="56"/>
      <c r="T152" s="83"/>
    </row>
    <row r="153" spans="6:20" ht="18">
      <c r="F153" s="71"/>
      <c r="G153" s="107" t="s">
        <v>270</v>
      </c>
      <c r="H153" s="65"/>
      <c r="I153" s="90">
        <f>SUM(I152)</f>
        <v>1026</v>
      </c>
      <c r="J153" s="88">
        <f>SUM(J152)</f>
        <v>1026</v>
      </c>
      <c r="K153" s="117">
        <f t="shared" si="4"/>
        <v>100</v>
      </c>
      <c r="L153" s="97"/>
      <c r="M153" s="108"/>
      <c r="N153" s="92"/>
      <c r="O153" s="93"/>
      <c r="P153" s="94"/>
      <c r="Q153" s="97"/>
      <c r="R153" s="97"/>
      <c r="S153" s="108"/>
      <c r="T153" s="96"/>
    </row>
    <row r="154" spans="6:20" ht="18">
      <c r="F154" s="36" t="s">
        <v>271</v>
      </c>
      <c r="G154" s="106">
        <v>900</v>
      </c>
      <c r="H154" s="46" t="s">
        <v>272</v>
      </c>
      <c r="I154" s="49">
        <v>0</v>
      </c>
      <c r="J154" s="56">
        <v>784</v>
      </c>
      <c r="K154" s="83">
        <v>0</v>
      </c>
      <c r="L154" s="49">
        <v>0</v>
      </c>
      <c r="M154" s="56">
        <v>0</v>
      </c>
      <c r="N154" s="81">
        <v>0</v>
      </c>
      <c r="O154" s="24"/>
      <c r="P154" s="82"/>
      <c r="Q154" s="49"/>
      <c r="R154" s="49"/>
      <c r="S154" s="56"/>
      <c r="T154" s="83"/>
    </row>
    <row r="155" spans="6:20" ht="18">
      <c r="F155" s="71"/>
      <c r="G155" s="106"/>
      <c r="H155" s="46" t="s">
        <v>273</v>
      </c>
      <c r="I155" s="49">
        <v>137273</v>
      </c>
      <c r="J155" s="56">
        <v>77273</v>
      </c>
      <c r="K155" s="83">
        <f>J155/I155*100</f>
        <v>56.291477566600854</v>
      </c>
      <c r="L155" s="49">
        <v>137273</v>
      </c>
      <c r="M155" s="56">
        <v>77273</v>
      </c>
      <c r="N155" s="81">
        <f>M155/L155*100</f>
        <v>56.291477566600854</v>
      </c>
      <c r="O155" s="24"/>
      <c r="P155" s="82"/>
      <c r="Q155" s="49"/>
      <c r="R155" s="49"/>
      <c r="S155" s="56"/>
      <c r="T155" s="83"/>
    </row>
    <row r="156" spans="6:20" ht="18">
      <c r="F156" s="84"/>
      <c r="G156" s="106"/>
      <c r="H156" s="46" t="s">
        <v>274</v>
      </c>
      <c r="I156" s="49">
        <v>0</v>
      </c>
      <c r="J156" s="56">
        <v>11258</v>
      </c>
      <c r="K156" s="83">
        <v>0</v>
      </c>
      <c r="L156" s="143">
        <v>0</v>
      </c>
      <c r="M156" s="116">
        <v>0</v>
      </c>
      <c r="N156" s="115">
        <v>0</v>
      </c>
      <c r="O156" s="113"/>
      <c r="P156" s="114"/>
      <c r="Q156" s="143"/>
      <c r="R156" s="143"/>
      <c r="S156" s="116"/>
      <c r="T156" s="83"/>
    </row>
    <row r="157" spans="6:20" ht="18">
      <c r="F157" s="36"/>
      <c r="G157" s="18" t="s">
        <v>275</v>
      </c>
      <c r="H157" s="37"/>
      <c r="I157" s="120">
        <f>SUM(I154:I156)</f>
        <v>137273</v>
      </c>
      <c r="J157" s="121">
        <f>SUM(J154:J156)</f>
        <v>89315</v>
      </c>
      <c r="K157" s="144">
        <f>J157/I157*100</f>
        <v>65.06377801898407</v>
      </c>
      <c r="L157" s="120">
        <f>SUM(L154:L156)</f>
        <v>137273</v>
      </c>
      <c r="M157" s="121">
        <f>SUM(M154:M156)</f>
        <v>77273</v>
      </c>
      <c r="N157" s="122">
        <f>M157/L157*100</f>
        <v>56.291477566600854</v>
      </c>
      <c r="O157" s="77"/>
      <c r="P157" s="78"/>
      <c r="Q157" s="104"/>
      <c r="R157" s="104"/>
      <c r="S157" s="105"/>
      <c r="T157" s="79"/>
    </row>
    <row r="158" spans="6:20" ht="18">
      <c r="F158" s="126"/>
      <c r="G158" s="127" t="s">
        <v>276</v>
      </c>
      <c r="H158" s="128"/>
      <c r="I158" s="129">
        <f>SUM(I98+I100+I103+I111+I113+I118+I120+I139+I144+I148+I151+I153+I157)</f>
        <v>10043401</v>
      </c>
      <c r="J158" s="130">
        <f>SUM(J98+J100+J103+J111+J113+J118+J120+J139+J144+J148+J151+J153+J157)</f>
        <v>10195568</v>
      </c>
      <c r="K158" s="145">
        <f>J158/I158*100</f>
        <v>101.51509433905905</v>
      </c>
      <c r="L158" s="129">
        <f>SUM(L118+L120+L148+L151+L157)</f>
        <v>906696</v>
      </c>
      <c r="M158" s="130">
        <f>SUM(M118+M120+M148+M151+M157)</f>
        <v>845777</v>
      </c>
      <c r="N158" s="131">
        <f>M158/L158*100</f>
        <v>93.28121001967583</v>
      </c>
      <c r="O158" s="129">
        <f>SUM(O113)</f>
        <v>3000</v>
      </c>
      <c r="P158" s="130">
        <f>SUM(P113)</f>
        <v>3000</v>
      </c>
      <c r="Q158" s="129">
        <f>P158/O158*100</f>
        <v>100</v>
      </c>
      <c r="R158" s="129">
        <f>SUM(R148)</f>
        <v>750000</v>
      </c>
      <c r="S158" s="130">
        <f>SUM(S148)</f>
        <v>748640</v>
      </c>
      <c r="T158" s="132">
        <f>S158/R158*100</f>
        <v>99.81866666666667</v>
      </c>
    </row>
    <row r="159" spans="6:20" ht="12.75">
      <c r="F159" s="133"/>
      <c r="G159" s="133"/>
      <c r="H159" s="134"/>
      <c r="I159" s="135"/>
      <c r="J159" s="135"/>
      <c r="K159" s="136"/>
      <c r="L159" s="133"/>
      <c r="M159" s="133"/>
      <c r="N159" s="133"/>
      <c r="O159" s="133"/>
      <c r="P159" s="133"/>
      <c r="Q159" s="133"/>
      <c r="R159" s="133"/>
      <c r="S159" s="135"/>
      <c r="T159" s="136"/>
    </row>
  </sheetData>
  <printOptions horizontalCentered="1"/>
  <pageMargins left="0.39375" right="0.39375" top="0.5902777777777778" bottom="0.39375" header="0.5118055555555556" footer="0.31527777777777777"/>
  <pageSetup fitToHeight="0" horizontalDpi="300" verticalDpi="300" orientation="landscape" paperSize="9" scale="70"/>
  <headerFooter alignWithMargins="0">
    <oddFooter>&amp;CStrona &amp;P</oddFooter>
  </headerFooter>
  <rowBreaks count="2" manualBreakCount="2">
    <brk id="37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Rogala</cp:lastModifiedBy>
  <cp:lastPrinted>2005-03-30T07:21:13Z</cp:lastPrinted>
  <dcterms:created xsi:type="dcterms:W3CDTF">2004-03-10T12:33:07Z</dcterms:created>
  <dcterms:modified xsi:type="dcterms:W3CDTF">2005-05-06T07:19:40Z</dcterms:modified>
  <cp:category/>
  <cp:version/>
  <cp:contentType/>
  <cp:contentStatus/>
  <cp:revision>1</cp:revision>
</cp:coreProperties>
</file>