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2"/>
  </bookViews>
  <sheets>
    <sheet name="Nr 1" sheetId="1" r:id="rId1"/>
    <sheet name="Nr 2" sheetId="2" r:id="rId2"/>
    <sheet name="Nr 6" sheetId="3" r:id="rId3"/>
    <sheet name="Nr 7" sheetId="4" r:id="rId4"/>
    <sheet name="Nr 7b" sheetId="5" r:id="rId5"/>
  </sheets>
  <definedNames/>
  <calcPr fullCalcOnLoad="1"/>
</workbook>
</file>

<file path=xl/comments2.xml><?xml version="1.0" encoding="utf-8"?>
<comments xmlns="http://schemas.openxmlformats.org/spreadsheetml/2006/main">
  <authors>
    <author>*</author>
  </authors>
  <commentList>
    <comment ref="L2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imprezy harcerskie,rajdy</t>
        </r>
      </text>
    </comment>
    <comment ref="L24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podziały,wyceny działek,rozgraniczenia i regulacja dróg</t>
        </r>
      </text>
    </comment>
    <comment ref="L2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opracowanie projektu decyzji-30000
plany zagosp.-170000</t>
        </r>
      </text>
    </comment>
    <comment ref="L5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Zakup komputerów i wyposażenie szkoły w telewizje przemysłową</t>
        </r>
      </text>
    </comment>
    <comment ref="L56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Remont kuchni w szkole w Stopnicy</t>
        </r>
      </text>
    </comment>
    <comment ref="L6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dofinansowanie świetlicy w Szczytnikach i Suchowoli</t>
        </r>
      </text>
    </comment>
    <comment ref="L68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Komputery,sprzęt nagłaśniający,stoły bilardowe</t>
        </r>
      </text>
    </comment>
    <comment ref="L89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Kanalizacja sanitarna Stopnica ul.Źródła, Kościuszki i ul.3-go Maja</t>
        </r>
      </text>
    </comment>
    <comment ref="L9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projektowanie kanalizacjim.Szklanów,Suchowola,Mietel,Szczeglin,KlępieG,Nowa W.,Białoborze-Hektary,Falęcin Stary</t>
        </r>
      </text>
    </comment>
    <comment ref="L9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Wykonanie kanalizacji Smogorzów, Podlasek, Topola i Konary</t>
        </r>
      </text>
    </comment>
    <comment ref="L94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Projekt i wykonawstwo oświetlenia obiektów sportowych i pozostałych,oświetlenie drogi krajowej</t>
        </r>
      </text>
    </comment>
    <comment ref="L10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Adaptacja pomieszczeń na świetlicę w Klępiu G.</t>
        </r>
      </text>
    </comment>
    <comment ref="L10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rem.muru klaszt.-20000
rem.pomnika Nepomucena-5000 oraz projektowanie i realizacja zmku-50.000zł.</t>
        </r>
      </text>
    </comment>
    <comment ref="L103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wyjazdy do teatru -warsztaty.koszty dojazdu,nagrody</t>
        </r>
      </text>
    </comment>
    <comment ref="L10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Ogrodzenie stadionu od strony zalewu</t>
        </r>
      </text>
    </comment>
    <comment ref="L108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przejazdy na zawodysportowe, nagrody,diety dla młodzieży szkolnej</t>
        </r>
      </text>
    </comment>
    <comment ref="L54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Termomodernizacja szkół i budynku sportowego</t>
        </r>
      </text>
    </comment>
    <comment ref="L9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schroniska dla zwierząt,grzebowisko padliny,nagrody dożynkowe,szczepienie kasztanów odmulenie stawu w Suchowoli,konserwacja zbiornika</t>
        </r>
      </text>
    </comment>
    <comment ref="L69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remont łazienek w osrodku zdrowia</t>
        </r>
      </text>
    </comment>
  </commentList>
</comments>
</file>

<file path=xl/sharedStrings.xml><?xml version="1.0" encoding="utf-8"?>
<sst xmlns="http://schemas.openxmlformats.org/spreadsheetml/2006/main" count="472" uniqueCount="338">
  <si>
    <t>Załącznik Nr 1</t>
  </si>
  <si>
    <t>Lp.</t>
  </si>
  <si>
    <t>Dział klasyfikacji</t>
  </si>
  <si>
    <t>Żródło dochodów (paragrafy klasyfikacji)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</si>
  <si>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</si>
  <si>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</si>
  <si>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</si>
  <si>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</si>
  <si>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Dział</t>
  </si>
  <si>
    <t>Rozdział</t>
  </si>
  <si>
    <t>Wydatki</t>
  </si>
  <si>
    <t>bieżące</t>
  </si>
  <si>
    <t>w tym:</t>
  </si>
  <si>
    <t>dotacje</t>
  </si>
  <si>
    <t>I</t>
  </si>
  <si>
    <t>II</t>
  </si>
  <si>
    <t>1.</t>
  </si>
  <si>
    <t>2.</t>
  </si>
  <si>
    <t>3.</t>
  </si>
  <si>
    <t>4.</t>
  </si>
  <si>
    <t>5.</t>
  </si>
  <si>
    <t>6.</t>
  </si>
  <si>
    <t>Jednostka organizacyjna realizująca program lub koordynująca jego wykonanie</t>
  </si>
  <si>
    <t>Załącznik Nr 6</t>
  </si>
  <si>
    <t>Załącznik Nr 7</t>
  </si>
  <si>
    <t>do uchwały Nr . . . . . . . . . . . . . . .</t>
  </si>
  <si>
    <t>Rady. . . . . . . . . . . . . . . . . . . . . . . . .</t>
  </si>
  <si>
    <t>z dnia . . . . . . . . . . . . . . . . . . . . . . . .</t>
  </si>
  <si>
    <t>dochody własne</t>
  </si>
  <si>
    <t>kredyty i pożyczki</t>
  </si>
  <si>
    <t>środki z innych źródeł</t>
  </si>
  <si>
    <t>Zadanie inwestycyjne</t>
  </si>
  <si>
    <t>Wydatki inwestycyjne na okres roku budżetowego</t>
  </si>
  <si>
    <t>Źródła finasnowania wydatków:</t>
  </si>
  <si>
    <t>Łączne nakłady finansowe   (w roku budżetowym)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</si>
  <si>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</si>
  <si>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</si>
  <si>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</si>
  <si>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</si>
  <si>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</si>
  <si>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</si>
  <si>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</si>
  <si>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</si>
  <si>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</si>
  <si>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</si>
  <si>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Plan na 2006 rok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</si>
  <si>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</si>
  <si>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</si>
  <si>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</si>
  <si>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</si>
  <si>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</si>
  <si>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</si>
  <si>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</si>
  <si>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</si>
  <si>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</si>
  <si>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</si>
  <si>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</si>
  <si>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</si>
  <si>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</si>
  <si>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</si>
  <si>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</si>
  <si>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</si>
  <si>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</si>
  <si>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</si>
  <si>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</si>
  <si>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>Dochody budżetu w 2006 roku</t>
  </si>
  <si>
    <t xml:space="preserve">Ogółem wydatki </t>
  </si>
  <si>
    <t>7.</t>
  </si>
  <si>
    <t>pochodzące z:</t>
  </si>
  <si>
    <t>- środki z budżetu j.s.t.</t>
  </si>
  <si>
    <t>Załącznik Nr 7b</t>
  </si>
  <si>
    <t>020</t>
  </si>
  <si>
    <t>0750</t>
  </si>
  <si>
    <t>700</t>
  </si>
  <si>
    <t>0470</t>
  </si>
  <si>
    <t>0690</t>
  </si>
  <si>
    <t>0870</t>
  </si>
  <si>
    <t>0010</t>
  </si>
  <si>
    <t>756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</si>
  <si>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</si>
  <si>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</si>
  <si>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</si>
  <si>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</si>
  <si>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</si>
  <si>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</si>
  <si>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</si>
  <si>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</si>
  <si>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</si>
  <si>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</si>
  <si>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0480</t>
  </si>
  <si>
    <t>0500</t>
  </si>
  <si>
    <t>758</t>
  </si>
  <si>
    <t>0920</t>
  </si>
  <si>
    <t>900</t>
  </si>
  <si>
    <t>0830</t>
  </si>
  <si>
    <t>Razem dochody własne</t>
  </si>
  <si>
    <t>2920</t>
  </si>
  <si>
    <t>Razem subwencja</t>
  </si>
  <si>
    <t>750</t>
  </si>
  <si>
    <t>2010</t>
  </si>
  <si>
    <t>751</t>
  </si>
  <si>
    <t>852</t>
  </si>
  <si>
    <t>Razem dotacje</t>
  </si>
  <si>
    <t>2030</t>
  </si>
  <si>
    <t>Razem</t>
  </si>
  <si>
    <t>851</t>
  </si>
  <si>
    <t>6298</t>
  </si>
  <si>
    <t>921</t>
  </si>
  <si>
    <t>Razem środki pozyskane</t>
  </si>
  <si>
    <t>Urząd Gminy</t>
  </si>
  <si>
    <t>Zakup sprzętu elektronicznego</t>
  </si>
  <si>
    <t>Projekt oświetlenia drogi krajowej</t>
  </si>
  <si>
    <t xml:space="preserve">miejscowości: Falęcin Stary, Szklanów, </t>
  </si>
  <si>
    <t>Załącznik Nr 2</t>
  </si>
  <si>
    <t xml:space="preserve">do uchwały Nr </t>
  </si>
  <si>
    <t>Rady Gminy w Stopnicy</t>
  </si>
  <si>
    <t xml:space="preserve">z dnia  </t>
  </si>
  <si>
    <t xml:space="preserve">Wydatki budżetu </t>
  </si>
  <si>
    <t>Nazwa działu i rozdziału</t>
  </si>
  <si>
    <t>Symbol</t>
  </si>
  <si>
    <t>ogółem (6+11)</t>
  </si>
  <si>
    <t>majątkowe</t>
  </si>
  <si>
    <t>razem</t>
  </si>
  <si>
    <t>wynagrodzenia i pochodne</t>
  </si>
  <si>
    <t>obsługa długu</t>
  </si>
  <si>
    <t>z tyt. poręczeń i gwarancji</t>
  </si>
  <si>
    <t>Wydatki na zadania własne</t>
  </si>
  <si>
    <t xml:space="preserve"> 1. Rolnictwo i łowiectwo  </t>
  </si>
  <si>
    <t>010</t>
  </si>
  <si>
    <t>Izby rolnicze</t>
  </si>
  <si>
    <t>01030</t>
  </si>
  <si>
    <t>Razem dział   010</t>
  </si>
  <si>
    <t xml:space="preserve"> 2. Transport i łączność     </t>
  </si>
  <si>
    <t>600</t>
  </si>
  <si>
    <t>Drogi gminne</t>
  </si>
  <si>
    <t>60016</t>
  </si>
  <si>
    <t>Razem dział   600</t>
  </si>
  <si>
    <t xml:space="preserve"> 3.Turystyka</t>
  </si>
  <si>
    <t>630</t>
  </si>
  <si>
    <t>Zadania w zakresie upow.turystyki</t>
  </si>
  <si>
    <t>63003</t>
  </si>
  <si>
    <t>Razem dział   630</t>
  </si>
  <si>
    <t xml:space="preserve"> 4. Gospodarka mieszkaniowa</t>
  </si>
  <si>
    <t>Gospodarka grunt.i nieruchomoś.</t>
  </si>
  <si>
    <t>70005</t>
  </si>
  <si>
    <t>Razem dział   700</t>
  </si>
  <si>
    <t xml:space="preserve"> 5. Działalność usługowa</t>
  </si>
  <si>
    <t>710</t>
  </si>
  <si>
    <t>Plany zagosp.przestrzennego</t>
  </si>
  <si>
    <t>71004</t>
  </si>
  <si>
    <t>Cmentarze</t>
  </si>
  <si>
    <t>71035</t>
  </si>
  <si>
    <t>Razem dział   710</t>
  </si>
  <si>
    <t xml:space="preserve"> 6. Administracja publiczna</t>
  </si>
  <si>
    <t>Rady gmin</t>
  </si>
  <si>
    <t>75022</t>
  </si>
  <si>
    <t>Urzędy gmin</t>
  </si>
  <si>
    <t>75023</t>
  </si>
  <si>
    <t>Promocja jednostek samorz.teryt.</t>
  </si>
  <si>
    <t>75075</t>
  </si>
  <si>
    <t>Razem dział   750</t>
  </si>
  <si>
    <t xml:space="preserve"> 7. Bezpieczeństwo publiczne</t>
  </si>
  <si>
    <t>754</t>
  </si>
  <si>
    <t xml:space="preserve">       i ochrona przeciwpożarowa</t>
  </si>
  <si>
    <t>Jednostki terenowe policji</t>
  </si>
  <si>
    <t>75403</t>
  </si>
  <si>
    <t>Ochotnicze straże pożarne</t>
  </si>
  <si>
    <t>75412</t>
  </si>
  <si>
    <t>Razem dział   754</t>
  </si>
  <si>
    <t xml:space="preserve"> 8. Dochody od osób prawnych,</t>
  </si>
  <si>
    <t xml:space="preserve">      od osób fizycznych i od innych</t>
  </si>
  <si>
    <t xml:space="preserve">      innych jednostek  nieposiad.</t>
  </si>
  <si>
    <r>
      <t xml:space="preserve">   </t>
    </r>
    <r>
      <rPr>
        <b/>
        <sz val="12"/>
        <rFont val="Times New Roman CE"/>
        <family val="0"/>
      </rPr>
      <t xml:space="preserve">  osob.prawnej</t>
    </r>
  </si>
  <si>
    <t xml:space="preserve">Pobór podatków , opłat  i </t>
  </si>
  <si>
    <t>75647</t>
  </si>
  <si>
    <t>niepodatkowych należności budż.</t>
  </si>
  <si>
    <t>Razem dział   756</t>
  </si>
  <si>
    <t>9.Obsługa długu publicznego</t>
  </si>
  <si>
    <t>757</t>
  </si>
  <si>
    <t>Obsługa pap.wartoś.kred.i poż.jst.</t>
  </si>
  <si>
    <t>75702</t>
  </si>
  <si>
    <t>Razem dział 757</t>
  </si>
  <si>
    <t>10. Różne rozliczenia</t>
  </si>
  <si>
    <t>Rezerwy ogólne i celowe</t>
  </si>
  <si>
    <t>75818</t>
  </si>
  <si>
    <t>Razem dział   758</t>
  </si>
  <si>
    <t>11.Oświata i wychowanie</t>
  </si>
  <si>
    <t>801</t>
  </si>
  <si>
    <t>Szkoły podstawowe</t>
  </si>
  <si>
    <t>80101</t>
  </si>
  <si>
    <t>Sxzkoly podstawowe</t>
  </si>
  <si>
    <t>Szkoły podstawowe(kuchnia)</t>
  </si>
  <si>
    <t>80103</t>
  </si>
  <si>
    <t>Przedszkola</t>
  </si>
  <si>
    <t>80104</t>
  </si>
  <si>
    <t>Gimnazja</t>
  </si>
  <si>
    <t>80110</t>
  </si>
  <si>
    <t>Dowożenie uczniów do szkół</t>
  </si>
  <si>
    <t>80113</t>
  </si>
  <si>
    <t>Dokształcanie i dosk.nauczycieli</t>
  </si>
  <si>
    <t>80146</t>
  </si>
  <si>
    <t>Pozostała działalność</t>
  </si>
  <si>
    <t>80195</t>
  </si>
  <si>
    <t>Razem dział   801</t>
  </si>
  <si>
    <t xml:space="preserve"> 12.Ochrona zdrowia</t>
  </si>
  <si>
    <t>Zwalczanie narkomanii</t>
  </si>
  <si>
    <t>85153</t>
  </si>
  <si>
    <t>Przeciwdz.alkoh.-dofin.świetlic</t>
  </si>
  <si>
    <t>Przeciwdziałanie alkoholizmowi</t>
  </si>
  <si>
    <t>85154</t>
  </si>
  <si>
    <t>85195</t>
  </si>
  <si>
    <t>Razem dział   851</t>
  </si>
  <si>
    <t xml:space="preserve"> 13.Pomoc społeczna</t>
  </si>
  <si>
    <t>Domu pomocy społecznej</t>
  </si>
  <si>
    <t>85202</t>
  </si>
  <si>
    <t>Zasiłki i pomoc w naturze oraz</t>
  </si>
  <si>
    <t>85214</t>
  </si>
  <si>
    <t>składki na ubezp.społeczne</t>
  </si>
  <si>
    <t>Zas.i pom.w nat.iskł.na ub.społ.(zle)</t>
  </si>
  <si>
    <t>Dodatki mieszkaniowe</t>
  </si>
  <si>
    <t>85215</t>
  </si>
  <si>
    <t>Ośrodki pomocy społecznej</t>
  </si>
  <si>
    <t>85219</t>
  </si>
  <si>
    <t>Usługi opiekuńcze i specjalist.</t>
  </si>
  <si>
    <t>85228</t>
  </si>
  <si>
    <t>85295</t>
  </si>
  <si>
    <t>Razem dział   852</t>
  </si>
  <si>
    <t>14.Edukacyjna opieka wychowaw.</t>
  </si>
  <si>
    <t>854</t>
  </si>
  <si>
    <t>Świetlice szkolne</t>
  </si>
  <si>
    <t>85401</t>
  </si>
  <si>
    <t>85495</t>
  </si>
  <si>
    <t>Razem dział   854</t>
  </si>
  <si>
    <t>15.Gospodarka komunalna</t>
  </si>
  <si>
    <t xml:space="preserve">     i ochrona środowiska</t>
  </si>
  <si>
    <t>Gospodarka sciek.i ochrona wód</t>
  </si>
  <si>
    <t>90001</t>
  </si>
  <si>
    <t>Oczyszczanie miast i wsi</t>
  </si>
  <si>
    <t>90003</t>
  </si>
  <si>
    <t>Utrzymanie zieleni w miastach i gm.</t>
  </si>
  <si>
    <t>90004</t>
  </si>
  <si>
    <t>Oświetlenie ulic,placów i dróg</t>
  </si>
  <si>
    <t>90015</t>
  </si>
  <si>
    <t>90095</t>
  </si>
  <si>
    <t>Razem dział   900</t>
  </si>
  <si>
    <t>16.Kultura i ochrona dziedzictwa</t>
  </si>
  <si>
    <t xml:space="preserve">     narodowego</t>
  </si>
  <si>
    <t>Domy i ośrodki kultury,świetlice</t>
  </si>
  <si>
    <t>92109</t>
  </si>
  <si>
    <t>Biblioteka gminna</t>
  </si>
  <si>
    <t>92116</t>
  </si>
  <si>
    <t>Ochrona i konserwacja zabytków</t>
  </si>
  <si>
    <t>92120</t>
  </si>
  <si>
    <t>92195</t>
  </si>
  <si>
    <t>Razem dział   921</t>
  </si>
  <si>
    <t>17. Kultura fizyczna i sport</t>
  </si>
  <si>
    <t>926</t>
  </si>
  <si>
    <t>Zadania w zakresie kultury</t>
  </si>
  <si>
    <t>fizycznej i sportu</t>
  </si>
  <si>
    <t>92605</t>
  </si>
  <si>
    <t>Sport szkolny</t>
  </si>
  <si>
    <t xml:space="preserve"> </t>
  </si>
  <si>
    <t>Razem dział   926</t>
  </si>
  <si>
    <t xml:space="preserve">1. Administracja publiczna </t>
  </si>
  <si>
    <t>Urzędy wojewódzkie</t>
  </si>
  <si>
    <t>75011</t>
  </si>
  <si>
    <t>Urzędy nacz.organów wł.państwow</t>
  </si>
  <si>
    <t>75101</t>
  </si>
  <si>
    <t>Razem dział    751</t>
  </si>
  <si>
    <t>2. Pomoc społeczna</t>
  </si>
  <si>
    <t>Świadczenia rodzinne oraz</t>
  </si>
  <si>
    <t>85212</t>
  </si>
  <si>
    <t>składki na ubezp.semeryt.rentowe</t>
  </si>
  <si>
    <t>z ubezpieczenia społecznego.</t>
  </si>
  <si>
    <t>Składki na ubezp.zdrowotne</t>
  </si>
  <si>
    <t>85213</t>
  </si>
  <si>
    <t xml:space="preserve">opłacane za osoby pobierające </t>
  </si>
  <si>
    <t>niektóre św.z pom.społecznej.</t>
  </si>
  <si>
    <t>składki na ubezpieczenia społeczne</t>
  </si>
  <si>
    <t>III</t>
  </si>
  <si>
    <t>Wydatki na realizację zadań wspólnych z innymi jednostkami samorządu terytorialnego</t>
  </si>
  <si>
    <t xml:space="preserve">   1.Transport i łączność  </t>
  </si>
  <si>
    <r>
      <t>Drogi publiczne wojewódzki</t>
    </r>
    <r>
      <rPr>
        <b/>
        <i/>
        <sz val="12"/>
        <rFont val="Times New Roman CE"/>
        <family val="0"/>
      </rPr>
      <t>e</t>
    </r>
  </si>
  <si>
    <t>60013</t>
  </si>
  <si>
    <t>Drogi publiczne krajowe</t>
  </si>
  <si>
    <t>60011</t>
  </si>
  <si>
    <t>OGÓŁEM WYDATKI BUDŻETU</t>
  </si>
  <si>
    <t>6295</t>
  </si>
  <si>
    <t>Remont świetlic w Szczytnikach,</t>
  </si>
  <si>
    <t>Suchowoli i Czyżowie</t>
  </si>
  <si>
    <t>SPO</t>
  </si>
  <si>
    <t>i realizacja</t>
  </si>
  <si>
    <t xml:space="preserve">Opracowanie projektów kanalizacji dla </t>
  </si>
  <si>
    <t>Suchowola, Mietel, Mariampol, Klępie</t>
  </si>
  <si>
    <t>Górne, Nowa Wieś.</t>
  </si>
  <si>
    <t xml:space="preserve">Program:  Sektorowy Program Operacyjny       </t>
  </si>
  <si>
    <t>wiejskich</t>
  </si>
  <si>
    <t>dziedzictwa kulturowego</t>
  </si>
  <si>
    <t>Priorytet: Zrównoważony rozwój obszarów</t>
  </si>
  <si>
    <t>Działanie: Odnowa wsi oraz zachowanie</t>
  </si>
  <si>
    <t>Projekt: Adaptacja pomieszczeń na świetlicę</t>
  </si>
  <si>
    <t>wiejską w Klępiu Górnym</t>
  </si>
  <si>
    <t xml:space="preserve">Program: ZPOOR       </t>
  </si>
  <si>
    <t>Priorytet: 3.1</t>
  </si>
  <si>
    <t>Działanie: Obszary wiejskie</t>
  </si>
  <si>
    <t xml:space="preserve">Projekt:Kanalizacja sanitarna w miejscowości </t>
  </si>
  <si>
    <t>Stopnica ul.Źródła, Ul. Kościuszki i ul.3-go</t>
  </si>
  <si>
    <t>Maja</t>
  </si>
  <si>
    <t xml:space="preserve">Program: Norweski Mechanizm Finansowy      </t>
  </si>
  <si>
    <t>Priorytet: 1</t>
  </si>
  <si>
    <t xml:space="preserve">Działanie: Ochrona środowiska </t>
  </si>
  <si>
    <t xml:space="preserve">Projekt:Kanalizacja:Smogorzów, Topola,  </t>
  </si>
  <si>
    <t>Podlasek, Konary.</t>
  </si>
  <si>
    <t>Program:Norweski Mechanizm Finansowy</t>
  </si>
  <si>
    <t>Priorytet:2</t>
  </si>
  <si>
    <t>Działanie: Ochrona Kulturowego Dziedzictwa</t>
  </si>
  <si>
    <t>Europejskiego</t>
  </si>
  <si>
    <t>Projekt:Projektowanie i odbudowa zamku</t>
  </si>
  <si>
    <t>w Stopnicy w połączeniu ze szlakiem królewskim</t>
  </si>
  <si>
    <t>Zakup komputerów i instalacja</t>
  </si>
  <si>
    <t>sieci komputerowej</t>
  </si>
  <si>
    <t>ogrodzenie stadionu sportowego</t>
  </si>
  <si>
    <t>Telewizja przemysłowa w szkole</t>
  </si>
  <si>
    <t>podstawowej w Stopnicy</t>
  </si>
  <si>
    <t>900,921,801,926</t>
  </si>
  <si>
    <t>Program: SPO</t>
  </si>
  <si>
    <t>Działanie: Odnowa wsi obszarów wiejskich</t>
  </si>
  <si>
    <t>Projekt: Remont świetlic w Szczytnikach,</t>
  </si>
  <si>
    <t>Suchowoli i Czyżowie.</t>
  </si>
  <si>
    <t xml:space="preserve">Projekt: Termomodernizacja szkół: Czyżów, </t>
  </si>
  <si>
    <t>Suchowola, Klępie Górne, Smogorzów, Mietel,</t>
  </si>
  <si>
    <t>Stopnica i budynek stadionu</t>
  </si>
  <si>
    <t>2360</t>
  </si>
  <si>
    <t>0450</t>
  </si>
  <si>
    <t>6260</t>
  </si>
  <si>
    <t>Wydatki na zadania z zakresu administracji rządowej i innych zadań zleconych ustawami</t>
  </si>
  <si>
    <t>Osrodki pom.społ.(zlec)</t>
  </si>
  <si>
    <t>Pozostała działalność(zlec)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</si>
</sst>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3"/>
      <name val="Times New Roman CE"/>
      <family val="0"/>
    </font>
    <font>
      <i/>
      <sz val="12"/>
      <name val="Times New Roman CE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/>
    </xf>
    <xf numFmtId="0" fontId="1" fillId="0" borderId="4" xfId="0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0" fontId="1" fillId="0" borderId="0" xfId="0" applyFont="1" applyAlignment="1">
      <alignment horizontal="center" vertical="top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wrapText="1"/>
    </xf>
    <xf numFmtId="49" fontId="6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15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wrapText="1"/>
    </xf>
    <xf numFmtId="3" fontId="14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/>
    </xf>
    <xf numFmtId="0" fontId="6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zoomScale="75" zoomScaleNormal="75" workbookViewId="0" topLeftCell="A37">
      <selection activeCell="D63" sqref="D63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47.375" style="1" customWidth="1"/>
    <col min="4" max="4" width="25.125" style="1" customWidth="1"/>
    <col min="5" max="16384" width="9.125" style="1" customWidth="1"/>
  </cols>
  <sheetData>
    <row r="1" s="37" customFormat="1" ht="12">
      <c r="D1" s="30" t="s">
        <v>0</v>
      </c>
    </row>
    <row r="2" spans="2:4" s="37" customFormat="1" ht="12">
      <c r="B2" s="37" t="s">
        <v>49</v>
      </c>
      <c r="D2" s="30" t="s">
        <v>25</v>
      </c>
    </row>
    <row r="3" s="37" customFormat="1" ht="12">
      <c r="D3" s="30" t="s">
        <v>26</v>
      </c>
    </row>
    <row r="4" s="37" customFormat="1" ht="12">
      <c r="D4" s="30" t="s">
        <v>27</v>
      </c>
    </row>
    <row r="5" ht="12.75" customHeight="1"/>
    <row r="6" spans="1:4" ht="15.75" customHeight="1">
      <c r="A6" s="128" t="s">
        <v>65</v>
      </c>
      <c r="B6" s="128"/>
      <c r="C6" s="128"/>
      <c r="D6" s="128"/>
    </row>
    <row r="7" ht="12" customHeight="1"/>
    <row r="8" spans="1:4" s="7" customFormat="1" ht="15" customHeight="1">
      <c r="A8" s="130" t="s">
        <v>1</v>
      </c>
      <c r="B8" s="130" t="s">
        <v>2</v>
      </c>
      <c r="C8" s="130" t="s">
        <v>3</v>
      </c>
      <c r="D8" s="129" t="s">
        <v>45</v>
      </c>
    </row>
    <row r="9" spans="1:4" s="7" customFormat="1" ht="64.5" customHeight="1">
      <c r="A9" s="130"/>
      <c r="B9" s="130"/>
      <c r="C9" s="130"/>
      <c r="D9" s="129"/>
    </row>
    <row r="10" spans="1:4" s="9" customFormat="1" ht="12.75">
      <c r="A10" s="42">
        <v>1</v>
      </c>
      <c r="B10" s="42">
        <v>2</v>
      </c>
      <c r="C10" s="42">
        <v>3</v>
      </c>
      <c r="D10" s="11">
        <v>5</v>
      </c>
    </row>
    <row r="11" spans="1:4" ht="15.75">
      <c r="A11" s="126" t="s">
        <v>35</v>
      </c>
      <c r="B11" s="126"/>
      <c r="C11" s="126"/>
      <c r="D11" s="5"/>
    </row>
    <row r="12" spans="1:4" ht="15.75">
      <c r="A12" s="43"/>
      <c r="B12" s="43" t="s">
        <v>71</v>
      </c>
      <c r="C12" s="43" t="s">
        <v>72</v>
      </c>
      <c r="D12" s="41">
        <v>3000</v>
      </c>
    </row>
    <row r="13" spans="1:4" ht="15.75">
      <c r="A13" s="43"/>
      <c r="B13" s="43" t="s">
        <v>73</v>
      </c>
      <c r="C13" s="43" t="s">
        <v>74</v>
      </c>
      <c r="D13" s="41">
        <v>2480</v>
      </c>
    </row>
    <row r="14" spans="1:4" ht="15.75">
      <c r="A14" s="43"/>
      <c r="B14" s="43"/>
      <c r="C14" s="43" t="s">
        <v>75</v>
      </c>
      <c r="D14" s="41">
        <v>5000</v>
      </c>
    </row>
    <row r="15" spans="1:4" ht="15.75">
      <c r="A15" s="43"/>
      <c r="B15" s="43"/>
      <c r="C15" s="43" t="s">
        <v>72</v>
      </c>
      <c r="D15" s="41">
        <v>26900</v>
      </c>
    </row>
    <row r="16" spans="1:4" ht="15.75">
      <c r="A16" s="43"/>
      <c r="B16" s="43"/>
      <c r="C16" s="43" t="s">
        <v>76</v>
      </c>
      <c r="D16" s="41">
        <v>20000</v>
      </c>
    </row>
    <row r="17" spans="1:4" ht="15.75">
      <c r="A17" s="43"/>
      <c r="B17" s="43" t="s">
        <v>98</v>
      </c>
      <c r="C17" s="43" t="s">
        <v>332</v>
      </c>
      <c r="D17" s="41">
        <v>900</v>
      </c>
    </row>
    <row r="18" spans="1:4" ht="15.75">
      <c r="A18" s="43"/>
      <c r="B18" s="43" t="s">
        <v>78</v>
      </c>
      <c r="C18" s="43" t="s">
        <v>77</v>
      </c>
      <c r="D18" s="41">
        <v>906745</v>
      </c>
    </row>
    <row r="19" spans="1:4" ht="15.75">
      <c r="A19" s="43"/>
      <c r="B19" s="43"/>
      <c r="C19" s="43" t="s">
        <v>79</v>
      </c>
      <c r="D19" s="41">
        <v>4000</v>
      </c>
    </row>
    <row r="20" spans="1:4" ht="15.75">
      <c r="A20" s="43"/>
      <c r="B20" s="43"/>
      <c r="C20" s="43" t="s">
        <v>80</v>
      </c>
      <c r="D20" s="41">
        <v>870000</v>
      </c>
    </row>
    <row r="21" spans="1:4" ht="15.75">
      <c r="A21" s="43"/>
      <c r="B21" s="43"/>
      <c r="C21" s="43" t="s">
        <v>81</v>
      </c>
      <c r="D21" s="41">
        <v>510000</v>
      </c>
    </row>
    <row r="22" spans="1:4" ht="15.75">
      <c r="A22" s="43"/>
      <c r="B22" s="43"/>
      <c r="C22" s="43" t="s">
        <v>82</v>
      </c>
      <c r="D22" s="41">
        <v>21400</v>
      </c>
    </row>
    <row r="23" spans="1:4" ht="15.75">
      <c r="A23" s="43"/>
      <c r="B23" s="43"/>
      <c r="C23" s="43" t="s">
        <v>83</v>
      </c>
      <c r="D23" s="41">
        <v>90000</v>
      </c>
    </row>
    <row r="24" spans="1:4" ht="15.75">
      <c r="A24" s="43"/>
      <c r="B24" s="43"/>
      <c r="C24" s="43" t="s">
        <v>84</v>
      </c>
      <c r="D24" s="41">
        <v>7600</v>
      </c>
    </row>
    <row r="25" spans="1:4" ht="15.75">
      <c r="A25" s="43"/>
      <c r="B25" s="43"/>
      <c r="C25" s="43" t="s">
        <v>85</v>
      </c>
      <c r="D25" s="41">
        <v>2500</v>
      </c>
    </row>
    <row r="26" spans="1:4" ht="15.75">
      <c r="A26" s="43"/>
      <c r="B26" s="43"/>
      <c r="C26" s="43" t="s">
        <v>86</v>
      </c>
      <c r="D26" s="41">
        <v>125</v>
      </c>
    </row>
    <row r="27" spans="1:4" ht="15.75">
      <c r="A27" s="43"/>
      <c r="B27" s="43"/>
      <c r="C27" s="43" t="s">
        <v>87</v>
      </c>
      <c r="D27" s="41">
        <v>18000</v>
      </c>
    </row>
    <row r="28" spans="1:4" ht="15.75">
      <c r="A28" s="43"/>
      <c r="B28" s="43"/>
      <c r="C28" s="43" t="s">
        <v>88</v>
      </c>
      <c r="D28" s="41">
        <v>17000</v>
      </c>
    </row>
    <row r="29" spans="1:4" ht="15.75">
      <c r="A29" s="43"/>
      <c r="B29" s="43"/>
      <c r="C29" s="43" t="s">
        <v>333</v>
      </c>
      <c r="D29" s="41">
        <v>9100</v>
      </c>
    </row>
    <row r="30" spans="1:4" ht="15.75">
      <c r="A30" s="43"/>
      <c r="B30" s="43"/>
      <c r="C30" s="43" t="s">
        <v>89</v>
      </c>
      <c r="D30" s="41">
        <v>94000</v>
      </c>
    </row>
    <row r="31" spans="1:4" ht="15.75">
      <c r="A31" s="43"/>
      <c r="B31" s="43"/>
      <c r="C31" s="43" t="s">
        <v>90</v>
      </c>
      <c r="D31" s="41">
        <v>33000</v>
      </c>
    </row>
    <row r="32" spans="1:4" ht="15.75">
      <c r="A32" s="43"/>
      <c r="B32" s="43"/>
      <c r="C32" s="43" t="s">
        <v>75</v>
      </c>
      <c r="D32" s="41">
        <v>15000</v>
      </c>
    </row>
    <row r="33" spans="1:4" ht="15.75">
      <c r="A33" s="43"/>
      <c r="B33" s="43" t="s">
        <v>91</v>
      </c>
      <c r="C33" s="43" t="s">
        <v>92</v>
      </c>
      <c r="D33" s="41">
        <v>50000</v>
      </c>
    </row>
    <row r="34" spans="1:4" ht="15.75">
      <c r="A34" s="43"/>
      <c r="B34" s="43" t="s">
        <v>93</v>
      </c>
      <c r="C34" s="43" t="s">
        <v>94</v>
      </c>
      <c r="D34" s="41">
        <v>700</v>
      </c>
    </row>
    <row r="35" spans="1:4" ht="15.75">
      <c r="A35" s="43"/>
      <c r="B35" s="43"/>
      <c r="C35" s="45" t="s">
        <v>95</v>
      </c>
      <c r="D35" s="46">
        <f>SUM(D12:D34)</f>
        <v>2707450</v>
      </c>
    </row>
    <row r="36" spans="1:4" ht="15.75">
      <c r="A36" s="126" t="s">
        <v>36</v>
      </c>
      <c r="B36" s="126"/>
      <c r="C36" s="126"/>
      <c r="D36" s="41"/>
    </row>
    <row r="37" spans="1:4" ht="15.75">
      <c r="A37" s="43"/>
      <c r="B37" s="43" t="s">
        <v>91</v>
      </c>
      <c r="C37" s="43" t="s">
        <v>96</v>
      </c>
      <c r="D37" s="41">
        <v>6436461</v>
      </c>
    </row>
    <row r="38" spans="1:4" ht="15.75">
      <c r="A38" s="43"/>
      <c r="B38" s="43"/>
      <c r="C38" s="45" t="s">
        <v>97</v>
      </c>
      <c r="D38" s="46">
        <f>SUM(D37)</f>
        <v>6436461</v>
      </c>
    </row>
    <row r="39" spans="1:4" ht="16.5" customHeight="1">
      <c r="A39" s="126" t="s">
        <v>37</v>
      </c>
      <c r="B39" s="126"/>
      <c r="C39" s="126"/>
      <c r="D39" s="41"/>
    </row>
    <row r="40" spans="1:4" ht="15.75">
      <c r="A40" s="43"/>
      <c r="B40" s="43" t="s">
        <v>98</v>
      </c>
      <c r="C40" s="43" t="s">
        <v>99</v>
      </c>
      <c r="D40" s="41">
        <v>53880</v>
      </c>
    </row>
    <row r="41" spans="1:4" ht="15.75">
      <c r="A41" s="43"/>
      <c r="B41" s="43" t="s">
        <v>100</v>
      </c>
      <c r="C41" s="43" t="s">
        <v>99</v>
      </c>
      <c r="D41" s="41">
        <v>1477</v>
      </c>
    </row>
    <row r="42" spans="1:4" ht="15.75">
      <c r="A42" s="43"/>
      <c r="B42" s="43" t="s">
        <v>101</v>
      </c>
      <c r="C42" s="43" t="s">
        <v>99</v>
      </c>
      <c r="D42" s="41">
        <v>1892491</v>
      </c>
    </row>
    <row r="43" spans="1:4" ht="15.75">
      <c r="A43" s="43"/>
      <c r="B43" s="43"/>
      <c r="C43" s="45" t="s">
        <v>102</v>
      </c>
      <c r="D43" s="46">
        <f>SUM(D40:D42)</f>
        <v>1947848</v>
      </c>
    </row>
    <row r="44" spans="1:4" ht="48.75" customHeight="1">
      <c r="A44" s="126" t="s">
        <v>38</v>
      </c>
      <c r="B44" s="126"/>
      <c r="C44" s="126"/>
      <c r="D44" s="41"/>
    </row>
    <row r="45" spans="1:4" ht="15.75">
      <c r="A45" s="43"/>
      <c r="B45" s="43"/>
      <c r="C45" s="43"/>
      <c r="D45" s="41"/>
    </row>
    <row r="46" spans="1:4" ht="15.75">
      <c r="A46" s="43"/>
      <c r="B46" s="43"/>
      <c r="C46" s="43"/>
      <c r="D46" s="41"/>
    </row>
    <row r="47" spans="1:4" ht="15.75" customHeight="1">
      <c r="A47" s="126" t="s">
        <v>39</v>
      </c>
      <c r="B47" s="126"/>
      <c r="C47" s="126"/>
      <c r="D47" s="41"/>
    </row>
    <row r="48" spans="1:4" ht="15.75" customHeight="1">
      <c r="A48" s="43"/>
      <c r="B48" s="43" t="s">
        <v>101</v>
      </c>
      <c r="C48" s="43" t="s">
        <v>103</v>
      </c>
      <c r="D48" s="41">
        <v>108909</v>
      </c>
    </row>
    <row r="49" spans="1:4" ht="15.75" customHeight="1">
      <c r="A49" s="43"/>
      <c r="B49" s="43"/>
      <c r="C49" s="45" t="s">
        <v>104</v>
      </c>
      <c r="D49" s="46">
        <f>SUM(D48)</f>
        <v>108909</v>
      </c>
    </row>
    <row r="50" spans="1:4" ht="31.5" customHeight="1">
      <c r="A50" s="126" t="s">
        <v>42</v>
      </c>
      <c r="B50" s="126"/>
      <c r="C50" s="126"/>
      <c r="D50" s="41"/>
    </row>
    <row r="51" spans="1:4" ht="15.75">
      <c r="A51" s="43"/>
      <c r="B51" s="43"/>
      <c r="C51" s="43"/>
      <c r="D51" s="41"/>
    </row>
    <row r="52" spans="1:4" ht="15.75">
      <c r="A52" s="43"/>
      <c r="B52" s="43"/>
      <c r="C52" s="43"/>
      <c r="D52" s="41"/>
    </row>
    <row r="53" spans="1:4" ht="15.75">
      <c r="A53" s="126" t="s">
        <v>43</v>
      </c>
      <c r="B53" s="126"/>
      <c r="C53" s="126"/>
      <c r="D53" s="41"/>
    </row>
    <row r="54" spans="1:4" ht="15.75">
      <c r="A54" s="43"/>
      <c r="B54" s="43" t="s">
        <v>93</v>
      </c>
      <c r="C54" s="43" t="s">
        <v>334</v>
      </c>
      <c r="D54" s="41">
        <v>111806</v>
      </c>
    </row>
    <row r="55" spans="1:4" ht="15.75">
      <c r="A55" s="43"/>
      <c r="B55" s="43"/>
      <c r="C55" s="43"/>
      <c r="D55" s="46">
        <f>SUM(D54)</f>
        <v>111806</v>
      </c>
    </row>
    <row r="56" spans="1:4" ht="33" customHeight="1">
      <c r="A56" s="126" t="s">
        <v>44</v>
      </c>
      <c r="B56" s="126"/>
      <c r="C56" s="126"/>
      <c r="D56" s="41"/>
    </row>
    <row r="57" spans="1:4" ht="15.75">
      <c r="A57" s="44"/>
      <c r="B57" s="44" t="s">
        <v>107</v>
      </c>
      <c r="C57" s="44" t="s">
        <v>106</v>
      </c>
      <c r="D57" s="41">
        <v>214366</v>
      </c>
    </row>
    <row r="58" spans="1:4" ht="15.75">
      <c r="A58" s="44"/>
      <c r="B58" s="44" t="s">
        <v>93</v>
      </c>
      <c r="C58" s="44" t="s">
        <v>106</v>
      </c>
      <c r="D58" s="41">
        <v>726738</v>
      </c>
    </row>
    <row r="59" spans="1:4" ht="15.75">
      <c r="A59" s="44"/>
      <c r="B59" s="44" t="s">
        <v>107</v>
      </c>
      <c r="C59" s="44" t="s">
        <v>106</v>
      </c>
      <c r="D59" s="41">
        <v>178588</v>
      </c>
    </row>
    <row r="60" spans="1:4" ht="25.5" customHeight="1">
      <c r="A60" s="47"/>
      <c r="B60" s="112" t="s">
        <v>324</v>
      </c>
      <c r="C60" s="111" t="s">
        <v>287</v>
      </c>
      <c r="D60" s="41">
        <v>888000</v>
      </c>
    </row>
    <row r="61" spans="1:4" ht="15.75">
      <c r="A61" s="47"/>
      <c r="B61" s="44"/>
      <c r="C61" s="48" t="s">
        <v>108</v>
      </c>
      <c r="D61" s="46">
        <f>SUM(D57:D60)</f>
        <v>2007692</v>
      </c>
    </row>
    <row r="62" spans="1:4" ht="15.75">
      <c r="A62" s="123" t="s">
        <v>40</v>
      </c>
      <c r="B62" s="124"/>
      <c r="C62" s="125"/>
      <c r="D62" s="46">
        <f>SUM(D35+D38+D43+D49+D55+D61)</f>
        <v>13320166</v>
      </c>
    </row>
    <row r="66" spans="1:4" ht="48" customHeight="1">
      <c r="A66" s="127" t="s">
        <v>41</v>
      </c>
      <c r="B66" s="127"/>
      <c r="C66" s="127"/>
      <c r="D66" s="127"/>
    </row>
  </sheetData>
  <mergeCells count="15">
    <mergeCell ref="A66:D66"/>
    <mergeCell ref="A11:C11"/>
    <mergeCell ref="A6:D6"/>
    <mergeCell ref="D8:D9"/>
    <mergeCell ref="A8:A9"/>
    <mergeCell ref="B8:B9"/>
    <mergeCell ref="C8:C9"/>
    <mergeCell ref="A53:C53"/>
    <mergeCell ref="A56:C56"/>
    <mergeCell ref="A36:C36"/>
    <mergeCell ref="A62:C62"/>
    <mergeCell ref="A39:C39"/>
    <mergeCell ref="A44:C44"/>
    <mergeCell ref="A47:C47"/>
    <mergeCell ref="A50:C50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view="pageBreakPreview" zoomScale="60" zoomScaleNormal="75" workbookViewId="0" topLeftCell="A1">
      <selection activeCell="I37" sqref="I37"/>
    </sheetView>
  </sheetViews>
  <sheetFormatPr defaultColWidth="9.00390625" defaultRowHeight="12.75"/>
  <cols>
    <col min="1" max="1" width="4.375" style="1" customWidth="1"/>
    <col min="2" max="2" width="35.00390625" style="1" customWidth="1"/>
    <col min="3" max="3" width="9.625" style="1" customWidth="1"/>
    <col min="4" max="4" width="13.875" style="1" customWidth="1"/>
    <col min="5" max="5" width="14.125" style="1" customWidth="1"/>
    <col min="6" max="6" width="15.75390625" style="1" customWidth="1"/>
    <col min="7" max="7" width="13.75390625" style="1" customWidth="1"/>
    <col min="8" max="8" width="12.875" style="1" customWidth="1"/>
    <col min="9" max="9" width="13.25390625" style="1" customWidth="1"/>
    <col min="10" max="10" width="13.625" style="1" customWidth="1"/>
    <col min="11" max="11" width="15.125" style="1" customWidth="1"/>
    <col min="12" max="12" width="17.00390625" style="1" customWidth="1"/>
    <col min="13" max="16384" width="9.125" style="1" customWidth="1"/>
  </cols>
  <sheetData>
    <row r="1" ht="15">
      <c r="I1" s="1" t="s">
        <v>113</v>
      </c>
    </row>
    <row r="2" spans="2:9" ht="15">
      <c r="B2" s="1" t="s">
        <v>49</v>
      </c>
      <c r="I2" s="1" t="s">
        <v>114</v>
      </c>
    </row>
    <row r="3" spans="4:9" ht="15.75">
      <c r="D3" s="2"/>
      <c r="E3" s="2"/>
      <c r="F3" s="2"/>
      <c r="G3" s="2"/>
      <c r="I3" s="1" t="s">
        <v>115</v>
      </c>
    </row>
    <row r="4" ht="15">
      <c r="I4" s="1" t="s">
        <v>116</v>
      </c>
    </row>
    <row r="5" ht="15"/>
    <row r="6" spans="1:11" ht="18">
      <c r="A6" s="138" t="s">
        <v>117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ht="15">
      <c r="K7" s="3" t="s">
        <v>4</v>
      </c>
    </row>
    <row r="8" spans="1:12" ht="15">
      <c r="A8" s="134" t="s">
        <v>1</v>
      </c>
      <c r="B8" s="134" t="s">
        <v>118</v>
      </c>
      <c r="C8" s="122" t="s">
        <v>119</v>
      </c>
      <c r="D8" s="122"/>
      <c r="E8" s="122" t="s">
        <v>10</v>
      </c>
      <c r="F8" s="122"/>
      <c r="G8" s="122"/>
      <c r="H8" s="122"/>
      <c r="I8" s="122"/>
      <c r="J8" s="122"/>
      <c r="K8" s="122"/>
      <c r="L8" s="58"/>
    </row>
    <row r="9" spans="1:12" ht="15">
      <c r="A9" s="134"/>
      <c r="B9" s="134"/>
      <c r="C9" s="122" t="s">
        <v>8</v>
      </c>
      <c r="D9" s="122" t="s">
        <v>9</v>
      </c>
      <c r="E9" s="134" t="s">
        <v>120</v>
      </c>
      <c r="F9" s="122" t="s">
        <v>11</v>
      </c>
      <c r="G9" s="122"/>
      <c r="H9" s="122"/>
      <c r="I9" s="122"/>
      <c r="J9" s="122"/>
      <c r="K9" s="134" t="s">
        <v>121</v>
      </c>
      <c r="L9" s="58"/>
    </row>
    <row r="10" spans="1:12" ht="15">
      <c r="A10" s="134"/>
      <c r="B10" s="134"/>
      <c r="C10" s="122"/>
      <c r="D10" s="122"/>
      <c r="E10" s="134"/>
      <c r="F10" s="134" t="s">
        <v>122</v>
      </c>
      <c r="G10" s="134" t="s">
        <v>12</v>
      </c>
      <c r="H10" s="134"/>
      <c r="I10" s="134"/>
      <c r="J10" s="134"/>
      <c r="K10" s="134"/>
      <c r="L10" s="15"/>
    </row>
    <row r="11" spans="1:12" ht="25.5">
      <c r="A11" s="134"/>
      <c r="B11" s="134"/>
      <c r="C11" s="122"/>
      <c r="D11" s="122"/>
      <c r="E11" s="134"/>
      <c r="F11" s="134"/>
      <c r="G11" s="14" t="s">
        <v>123</v>
      </c>
      <c r="H11" s="14" t="s">
        <v>13</v>
      </c>
      <c r="I11" s="14" t="s">
        <v>124</v>
      </c>
      <c r="J11" s="14" t="s">
        <v>125</v>
      </c>
      <c r="K11" s="134"/>
      <c r="L11" s="15"/>
    </row>
    <row r="12" spans="1:12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9"/>
    </row>
    <row r="13" spans="1:11" ht="16.5">
      <c r="A13" s="59" t="s">
        <v>14</v>
      </c>
      <c r="B13" s="60" t="s">
        <v>126</v>
      </c>
      <c r="C13" s="61"/>
      <c r="D13" s="61"/>
      <c r="E13" s="62"/>
      <c r="F13" s="63"/>
      <c r="G13" s="63"/>
      <c r="H13" s="63"/>
      <c r="I13" s="64"/>
      <c r="J13" s="64"/>
      <c r="K13" s="63"/>
    </row>
    <row r="14" spans="1:11" ht="15.75">
      <c r="A14" s="65"/>
      <c r="B14" s="66" t="s">
        <v>127</v>
      </c>
      <c r="C14" s="67" t="s">
        <v>128</v>
      </c>
      <c r="D14" s="68"/>
      <c r="E14" s="69"/>
      <c r="F14" s="69"/>
      <c r="G14" s="70"/>
      <c r="H14" s="70"/>
      <c r="I14" s="70"/>
      <c r="J14" s="70"/>
      <c r="K14" s="70"/>
    </row>
    <row r="15" spans="1:11" ht="15">
      <c r="A15" s="65"/>
      <c r="B15" s="71" t="s">
        <v>129</v>
      </c>
      <c r="C15" s="72"/>
      <c r="D15" s="72" t="s">
        <v>130</v>
      </c>
      <c r="E15" s="73">
        <v>11000</v>
      </c>
      <c r="F15" s="73">
        <v>11000</v>
      </c>
      <c r="G15" s="73"/>
      <c r="H15" s="73"/>
      <c r="I15" s="73"/>
      <c r="J15" s="73"/>
      <c r="K15" s="73"/>
    </row>
    <row r="16" spans="1:11" ht="15.75">
      <c r="A16" s="65"/>
      <c r="B16" s="74" t="s">
        <v>131</v>
      </c>
      <c r="C16" s="75"/>
      <c r="D16" s="75"/>
      <c r="E16" s="76">
        <f>SUM(E15)</f>
        <v>11000</v>
      </c>
      <c r="F16" s="76">
        <f>SUM(F15)</f>
        <v>11000</v>
      </c>
      <c r="G16" s="76"/>
      <c r="H16" s="76"/>
      <c r="I16" s="76"/>
      <c r="J16" s="76"/>
      <c r="K16" s="76"/>
    </row>
    <row r="17" spans="1:11" ht="15.75">
      <c r="A17" s="65"/>
      <c r="B17" s="77" t="s">
        <v>132</v>
      </c>
      <c r="C17" s="67" t="s">
        <v>133</v>
      </c>
      <c r="D17" s="68"/>
      <c r="E17" s="69"/>
      <c r="F17" s="69"/>
      <c r="G17" s="70"/>
      <c r="H17" s="70"/>
      <c r="I17" s="70"/>
      <c r="J17" s="70"/>
      <c r="K17" s="69"/>
    </row>
    <row r="18" spans="1:11" ht="15">
      <c r="A18" s="65"/>
      <c r="B18" s="78" t="s">
        <v>134</v>
      </c>
      <c r="C18" s="72"/>
      <c r="D18" s="72" t="s">
        <v>135</v>
      </c>
      <c r="E18" s="73">
        <v>2030000</v>
      </c>
      <c r="F18" s="73">
        <v>2030000</v>
      </c>
      <c r="G18" s="73"/>
      <c r="H18" s="73"/>
      <c r="I18" s="73"/>
      <c r="J18" s="73"/>
      <c r="K18" s="6"/>
    </row>
    <row r="19" spans="1:11" ht="15.75">
      <c r="A19" s="65"/>
      <c r="B19" s="79" t="s">
        <v>136</v>
      </c>
      <c r="C19" s="80"/>
      <c r="D19" s="80"/>
      <c r="E19" s="76">
        <f>SUM(E18)</f>
        <v>2030000</v>
      </c>
      <c r="F19" s="76">
        <f>SUM(F18)</f>
        <v>2030000</v>
      </c>
      <c r="G19" s="76"/>
      <c r="H19" s="76"/>
      <c r="I19" s="76"/>
      <c r="J19" s="76"/>
      <c r="K19" s="76"/>
    </row>
    <row r="20" spans="1:11" ht="15.75">
      <c r="A20" s="65"/>
      <c r="B20" s="77" t="s">
        <v>137</v>
      </c>
      <c r="C20" s="67" t="s">
        <v>138</v>
      </c>
      <c r="D20" s="68"/>
      <c r="E20" s="69"/>
      <c r="F20" s="69"/>
      <c r="G20" s="70"/>
      <c r="H20" s="70"/>
      <c r="I20" s="70"/>
      <c r="J20" s="70"/>
      <c r="K20" s="70"/>
    </row>
    <row r="21" spans="1:11" ht="15">
      <c r="A21" s="65"/>
      <c r="B21" s="71" t="s">
        <v>139</v>
      </c>
      <c r="C21" s="72"/>
      <c r="D21" s="72" t="s">
        <v>140</v>
      </c>
      <c r="E21" s="73">
        <v>3000</v>
      </c>
      <c r="F21" s="73">
        <v>3000</v>
      </c>
      <c r="G21" s="73"/>
      <c r="H21" s="73"/>
      <c r="I21" s="73"/>
      <c r="J21" s="73"/>
      <c r="K21" s="73"/>
    </row>
    <row r="22" spans="1:11" ht="15.75">
      <c r="A22" s="65"/>
      <c r="B22" s="74" t="s">
        <v>141</v>
      </c>
      <c r="C22" s="80"/>
      <c r="D22" s="80"/>
      <c r="E22" s="76">
        <f>SUM(E21)</f>
        <v>3000</v>
      </c>
      <c r="F22" s="76">
        <f>SUM(F21)</f>
        <v>3000</v>
      </c>
      <c r="G22" s="81"/>
      <c r="H22" s="81"/>
      <c r="I22" s="81"/>
      <c r="J22" s="81"/>
      <c r="K22" s="81"/>
    </row>
    <row r="23" spans="1:11" ht="15.75">
      <c r="A23" s="65"/>
      <c r="B23" s="77" t="s">
        <v>142</v>
      </c>
      <c r="C23" s="67" t="s">
        <v>73</v>
      </c>
      <c r="D23" s="68"/>
      <c r="E23" s="69"/>
      <c r="F23" s="69"/>
      <c r="G23" s="70"/>
      <c r="H23" s="70"/>
      <c r="I23" s="70"/>
      <c r="J23" s="70"/>
      <c r="K23" s="69"/>
    </row>
    <row r="24" spans="1:11" ht="15">
      <c r="A24" s="65"/>
      <c r="B24" s="71" t="s">
        <v>143</v>
      </c>
      <c r="C24" s="72"/>
      <c r="D24" s="72" t="s">
        <v>144</v>
      </c>
      <c r="E24" s="73">
        <v>50000</v>
      </c>
      <c r="F24" s="73">
        <v>50000</v>
      </c>
      <c r="G24" s="73">
        <v>800</v>
      </c>
      <c r="H24" s="73"/>
      <c r="I24" s="73"/>
      <c r="J24" s="73"/>
      <c r="K24" s="73"/>
    </row>
    <row r="25" spans="1:11" ht="15.75">
      <c r="A25" s="65"/>
      <c r="B25" s="74" t="s">
        <v>145</v>
      </c>
      <c r="C25" s="75"/>
      <c r="D25" s="75"/>
      <c r="E25" s="76">
        <f>SUM(E24)</f>
        <v>50000</v>
      </c>
      <c r="F25" s="76">
        <f>SUM(F24)</f>
        <v>50000</v>
      </c>
      <c r="G25" s="76">
        <f>SUM(G24)</f>
        <v>800</v>
      </c>
      <c r="H25" s="76"/>
      <c r="I25" s="76"/>
      <c r="J25" s="76"/>
      <c r="K25" s="76"/>
    </row>
    <row r="26" spans="1:11" ht="15.75">
      <c r="A26" s="65"/>
      <c r="B26" s="77" t="s">
        <v>146</v>
      </c>
      <c r="C26" s="67" t="s">
        <v>147</v>
      </c>
      <c r="D26" s="68"/>
      <c r="E26" s="69"/>
      <c r="F26" s="69"/>
      <c r="G26" s="70"/>
      <c r="H26" s="70"/>
      <c r="I26" s="70"/>
      <c r="J26" s="70"/>
      <c r="K26" s="70"/>
    </row>
    <row r="27" spans="1:11" ht="15">
      <c r="A27" s="65"/>
      <c r="B27" s="71" t="s">
        <v>148</v>
      </c>
      <c r="C27" s="72"/>
      <c r="D27" s="72" t="s">
        <v>149</v>
      </c>
      <c r="E27" s="73">
        <v>200000</v>
      </c>
      <c r="F27" s="73">
        <v>200000</v>
      </c>
      <c r="G27" s="73">
        <v>22000</v>
      </c>
      <c r="H27" s="73"/>
      <c r="I27" s="73"/>
      <c r="J27" s="73"/>
      <c r="K27" s="73"/>
    </row>
    <row r="28" spans="1:11" ht="15">
      <c r="A28" s="65"/>
      <c r="B28" s="71" t="s">
        <v>150</v>
      </c>
      <c r="C28" s="72"/>
      <c r="D28" s="72" t="s">
        <v>151</v>
      </c>
      <c r="E28" s="73">
        <v>2500</v>
      </c>
      <c r="F28" s="73">
        <v>2500</v>
      </c>
      <c r="G28" s="73"/>
      <c r="H28" s="73"/>
      <c r="I28" s="73"/>
      <c r="J28" s="73"/>
      <c r="K28" s="73"/>
    </row>
    <row r="29" spans="1:11" ht="15.75">
      <c r="A29" s="65"/>
      <c r="B29" s="74" t="s">
        <v>152</v>
      </c>
      <c r="C29" s="80"/>
      <c r="D29" s="80"/>
      <c r="E29" s="76">
        <f>SUM(E27:E28)</f>
        <v>202500</v>
      </c>
      <c r="F29" s="76">
        <f>SUM(F27:F28)</f>
        <v>202500</v>
      </c>
      <c r="G29" s="76">
        <f>SUM(G26:G28)</f>
        <v>22000</v>
      </c>
      <c r="H29" s="81"/>
      <c r="I29" s="81"/>
      <c r="J29" s="81"/>
      <c r="K29" s="81"/>
    </row>
    <row r="30" spans="1:11" ht="15.75">
      <c r="A30" s="65"/>
      <c r="B30" s="77" t="s">
        <v>153</v>
      </c>
      <c r="C30" s="67" t="s">
        <v>98</v>
      </c>
      <c r="D30" s="68"/>
      <c r="E30" s="69"/>
      <c r="F30" s="69"/>
      <c r="G30" s="69"/>
      <c r="H30" s="70"/>
      <c r="I30" s="70"/>
      <c r="J30" s="70"/>
      <c r="K30" s="69"/>
    </row>
    <row r="31" spans="1:11" ht="15.75">
      <c r="A31" s="65"/>
      <c r="B31" s="82" t="s">
        <v>154</v>
      </c>
      <c r="C31" s="83"/>
      <c r="D31" s="72" t="s">
        <v>155</v>
      </c>
      <c r="E31" s="73">
        <v>112700</v>
      </c>
      <c r="F31" s="73">
        <v>112700</v>
      </c>
      <c r="H31" s="73"/>
      <c r="I31" s="73"/>
      <c r="J31" s="73"/>
      <c r="K31" s="73"/>
    </row>
    <row r="32" spans="1:11" ht="15">
      <c r="A32" s="65"/>
      <c r="B32" s="71" t="s">
        <v>156</v>
      </c>
      <c r="C32" s="72"/>
      <c r="D32" s="72" t="s">
        <v>157</v>
      </c>
      <c r="E32" s="73">
        <v>1752011</v>
      </c>
      <c r="F32" s="73">
        <v>1697011</v>
      </c>
      <c r="G32" s="73">
        <v>1172347</v>
      </c>
      <c r="H32" s="73"/>
      <c r="I32" s="73"/>
      <c r="J32" s="73"/>
      <c r="K32" s="73">
        <v>55000</v>
      </c>
    </row>
    <row r="33" spans="1:11" ht="15">
      <c r="A33" s="65"/>
      <c r="B33" s="71" t="s">
        <v>158</v>
      </c>
      <c r="C33" s="72"/>
      <c r="D33" s="72" t="s">
        <v>159</v>
      </c>
      <c r="E33" s="73">
        <v>18780</v>
      </c>
      <c r="F33" s="73">
        <v>18780</v>
      </c>
      <c r="G33" s="73"/>
      <c r="H33" s="73"/>
      <c r="I33" s="73"/>
      <c r="J33" s="73"/>
      <c r="K33" s="73"/>
    </row>
    <row r="34" spans="1:11" ht="15.75">
      <c r="A34" s="65"/>
      <c r="B34" s="74" t="s">
        <v>160</v>
      </c>
      <c r="C34" s="80"/>
      <c r="D34" s="80"/>
      <c r="E34" s="76">
        <f>SUM(E31:E33)</f>
        <v>1883491</v>
      </c>
      <c r="F34" s="76">
        <f>SUM(F31:F33)</f>
        <v>1828491</v>
      </c>
      <c r="G34" s="76">
        <f>SUM(G30:G33)</f>
        <v>1172347</v>
      </c>
      <c r="H34" s="76"/>
      <c r="I34" s="76"/>
      <c r="J34" s="76"/>
      <c r="K34" s="76">
        <f>SUM(K30:K33)</f>
        <v>55000</v>
      </c>
    </row>
    <row r="35" spans="1:11" ht="15.75">
      <c r="A35" s="84"/>
      <c r="B35" s="77" t="s">
        <v>161</v>
      </c>
      <c r="C35" s="67" t="s">
        <v>162</v>
      </c>
      <c r="D35" s="68"/>
      <c r="E35" s="69"/>
      <c r="F35" s="69"/>
      <c r="G35" s="70"/>
      <c r="H35" s="70"/>
      <c r="I35" s="70"/>
      <c r="J35" s="70"/>
      <c r="K35" s="70"/>
    </row>
    <row r="36" spans="1:11" ht="31.5">
      <c r="A36" s="65"/>
      <c r="B36" s="85" t="s">
        <v>163</v>
      </c>
      <c r="C36" s="83"/>
      <c r="D36" s="72"/>
      <c r="E36" s="73"/>
      <c r="F36" s="73"/>
      <c r="G36" s="73"/>
      <c r="H36" s="73"/>
      <c r="I36" s="73"/>
      <c r="J36" s="73"/>
      <c r="K36" s="73"/>
    </row>
    <row r="37" spans="1:11" ht="15">
      <c r="A37" s="65"/>
      <c r="B37" s="78" t="s">
        <v>164</v>
      </c>
      <c r="C37" s="72"/>
      <c r="D37" s="72" t="s">
        <v>165</v>
      </c>
      <c r="E37" s="73">
        <v>25500</v>
      </c>
      <c r="F37" s="73">
        <v>25500</v>
      </c>
      <c r="G37" s="73"/>
      <c r="H37" s="73"/>
      <c r="I37" s="73"/>
      <c r="J37" s="73"/>
      <c r="K37" s="73"/>
    </row>
    <row r="38" spans="1:11" ht="15">
      <c r="A38" s="65"/>
      <c r="B38" s="78" t="s">
        <v>166</v>
      </c>
      <c r="C38" s="72"/>
      <c r="D38" s="72" t="s">
        <v>167</v>
      </c>
      <c r="E38" s="73">
        <v>60000</v>
      </c>
      <c r="F38" s="73">
        <v>60000</v>
      </c>
      <c r="G38" s="73"/>
      <c r="H38" s="73"/>
      <c r="J38" s="73"/>
      <c r="K38" s="73"/>
    </row>
    <row r="39" spans="1:11" ht="15.75">
      <c r="A39" s="65"/>
      <c r="B39" s="79" t="s">
        <v>168</v>
      </c>
      <c r="C39" s="80"/>
      <c r="D39" s="80"/>
      <c r="E39" s="76">
        <f>SUM(E37:E38)</f>
        <v>85500</v>
      </c>
      <c r="F39" s="76">
        <f>SUM(F37:F38)</f>
        <v>85500</v>
      </c>
      <c r="G39" s="81"/>
      <c r="H39" s="76"/>
      <c r="I39" s="5"/>
      <c r="J39" s="81"/>
      <c r="K39" s="81"/>
    </row>
    <row r="40" spans="1:11" ht="31.5">
      <c r="A40" s="65"/>
      <c r="B40" s="86" t="s">
        <v>169</v>
      </c>
      <c r="C40" s="67" t="s">
        <v>78</v>
      </c>
      <c r="D40" s="68"/>
      <c r="E40" s="69"/>
      <c r="F40" s="69"/>
      <c r="G40" s="70"/>
      <c r="H40" s="70"/>
      <c r="I40" s="70"/>
      <c r="J40" s="70"/>
      <c r="K40" s="70"/>
    </row>
    <row r="41" spans="1:11" ht="31.5">
      <c r="A41" s="65"/>
      <c r="B41" s="85" t="s">
        <v>170</v>
      </c>
      <c r="C41" s="72"/>
      <c r="D41" s="72"/>
      <c r="E41" s="73"/>
      <c r="F41" s="73"/>
      <c r="G41" s="73"/>
      <c r="H41" s="73"/>
      <c r="I41" s="73"/>
      <c r="J41" s="73"/>
      <c r="K41" s="73"/>
    </row>
    <row r="42" spans="1:11" ht="31.5">
      <c r="A42" s="65"/>
      <c r="B42" s="85" t="s">
        <v>171</v>
      </c>
      <c r="C42" s="72"/>
      <c r="D42" s="72"/>
      <c r="E42" s="73"/>
      <c r="F42" s="73"/>
      <c r="G42" s="73"/>
      <c r="H42" s="73"/>
      <c r="I42" s="73"/>
      <c r="J42" s="73"/>
      <c r="K42" s="73"/>
    </row>
    <row r="43" spans="1:11" ht="15.75">
      <c r="A43" s="65"/>
      <c r="B43" s="78" t="s">
        <v>172</v>
      </c>
      <c r="C43" s="72"/>
      <c r="D43" s="72"/>
      <c r="E43" s="73"/>
      <c r="F43" s="73"/>
      <c r="G43" s="73"/>
      <c r="H43" s="73"/>
      <c r="I43" s="73"/>
      <c r="J43" s="73"/>
      <c r="K43" s="73"/>
    </row>
    <row r="44" spans="1:11" ht="15">
      <c r="A44" s="65"/>
      <c r="B44" s="78" t="s">
        <v>173</v>
      </c>
      <c r="C44" s="72"/>
      <c r="D44" s="72" t="s">
        <v>174</v>
      </c>
      <c r="E44" s="73">
        <v>43000</v>
      </c>
      <c r="F44" s="73">
        <v>43000</v>
      </c>
      <c r="G44" s="73">
        <v>43000</v>
      </c>
      <c r="H44" s="73"/>
      <c r="I44" s="73"/>
      <c r="J44" s="73"/>
      <c r="K44" s="73"/>
    </row>
    <row r="45" spans="1:11" ht="15">
      <c r="A45" s="65"/>
      <c r="B45" s="78" t="s">
        <v>175</v>
      </c>
      <c r="C45" s="72"/>
      <c r="D45" s="72"/>
      <c r="E45" s="73"/>
      <c r="F45" s="73"/>
      <c r="G45" s="73"/>
      <c r="H45" s="73"/>
      <c r="I45" s="73"/>
      <c r="J45" s="73"/>
      <c r="K45" s="73"/>
    </row>
    <row r="46" spans="1:12" ht="15.75">
      <c r="A46" s="120"/>
      <c r="B46" s="79" t="s">
        <v>176</v>
      </c>
      <c r="C46" s="80"/>
      <c r="D46" s="80"/>
      <c r="E46" s="76">
        <f>SUM(E40:E45)</f>
        <v>43000</v>
      </c>
      <c r="F46" s="76">
        <f>SUM(F40:F45)</f>
        <v>43000</v>
      </c>
      <c r="G46" s="76">
        <f>SUM(G43:G45)</f>
        <v>43000</v>
      </c>
      <c r="H46" s="81"/>
      <c r="I46" s="81"/>
      <c r="J46" s="81"/>
      <c r="K46" s="81"/>
      <c r="L46" s="121"/>
    </row>
    <row r="47" spans="1:12" ht="15.75">
      <c r="A47" s="120"/>
      <c r="B47" s="79" t="s">
        <v>177</v>
      </c>
      <c r="C47" s="75" t="s">
        <v>178</v>
      </c>
      <c r="D47" s="80"/>
      <c r="E47" s="76"/>
      <c r="F47" s="76"/>
      <c r="G47" s="81"/>
      <c r="H47" s="81"/>
      <c r="I47" s="81"/>
      <c r="J47" s="81"/>
      <c r="K47" s="81"/>
      <c r="L47" s="121"/>
    </row>
    <row r="48" spans="1:11" ht="15">
      <c r="A48" s="65"/>
      <c r="B48" s="78" t="s">
        <v>179</v>
      </c>
      <c r="C48" s="72"/>
      <c r="D48" s="72" t="s">
        <v>180</v>
      </c>
      <c r="E48" s="87">
        <v>15000</v>
      </c>
      <c r="F48" s="87">
        <v>15000</v>
      </c>
      <c r="G48" s="73"/>
      <c r="H48" s="73"/>
      <c r="I48" s="73">
        <v>15000</v>
      </c>
      <c r="J48" s="73"/>
      <c r="K48" s="73"/>
    </row>
    <row r="49" spans="1:11" ht="15.75">
      <c r="A49" s="65"/>
      <c r="B49" s="86" t="s">
        <v>181</v>
      </c>
      <c r="C49" s="68"/>
      <c r="D49" s="68"/>
      <c r="E49" s="69">
        <f>SUM(E48)</f>
        <v>15000</v>
      </c>
      <c r="F49" s="69">
        <f>SUM(F48)</f>
        <v>15000</v>
      </c>
      <c r="G49" s="70"/>
      <c r="H49" s="70"/>
      <c r="I49" s="69">
        <f>SUM(I48)</f>
        <v>15000</v>
      </c>
      <c r="J49" s="70"/>
      <c r="K49" s="70"/>
    </row>
    <row r="50" spans="1:11" ht="15.75">
      <c r="A50" s="65"/>
      <c r="B50" s="86" t="s">
        <v>182</v>
      </c>
      <c r="C50" s="67" t="s">
        <v>91</v>
      </c>
      <c r="D50" s="68"/>
      <c r="E50" s="70"/>
      <c r="F50" s="70"/>
      <c r="G50" s="70"/>
      <c r="H50" s="70"/>
      <c r="I50" s="70"/>
      <c r="J50" s="70"/>
      <c r="K50" s="70"/>
    </row>
    <row r="51" spans="1:11" ht="15">
      <c r="A51" s="65"/>
      <c r="B51" s="78" t="s">
        <v>183</v>
      </c>
      <c r="C51" s="72"/>
      <c r="D51" s="72" t="s">
        <v>184</v>
      </c>
      <c r="E51" s="73">
        <v>100000</v>
      </c>
      <c r="F51" s="73">
        <v>100000</v>
      </c>
      <c r="G51" s="73"/>
      <c r="H51" s="73"/>
      <c r="I51" s="73"/>
      <c r="J51" s="73"/>
      <c r="K51" s="73"/>
    </row>
    <row r="52" spans="1:11" ht="15.75">
      <c r="A52" s="65"/>
      <c r="B52" s="79" t="s">
        <v>185</v>
      </c>
      <c r="C52" s="80"/>
      <c r="D52" s="80"/>
      <c r="E52" s="76">
        <f>SUM(E51)</f>
        <v>100000</v>
      </c>
      <c r="F52" s="76">
        <f>SUM(F51)</f>
        <v>100000</v>
      </c>
      <c r="G52" s="81"/>
      <c r="H52" s="81"/>
      <c r="I52" s="81"/>
      <c r="J52" s="81"/>
      <c r="K52" s="81"/>
    </row>
    <row r="53" spans="1:11" ht="15.75">
      <c r="A53" s="65"/>
      <c r="B53" s="86" t="s">
        <v>186</v>
      </c>
      <c r="C53" s="67" t="s">
        <v>187</v>
      </c>
      <c r="D53" s="68"/>
      <c r="E53" s="69"/>
      <c r="F53" s="69"/>
      <c r="G53" s="69"/>
      <c r="H53" s="70"/>
      <c r="I53" s="70"/>
      <c r="J53" s="70"/>
      <c r="K53" s="70"/>
    </row>
    <row r="54" spans="1:11" ht="15.75">
      <c r="A54" s="65"/>
      <c r="B54" s="78" t="s">
        <v>188</v>
      </c>
      <c r="C54" s="72"/>
      <c r="D54" s="72" t="s">
        <v>189</v>
      </c>
      <c r="E54" s="87">
        <v>60000</v>
      </c>
      <c r="F54" s="88"/>
      <c r="G54" s="88"/>
      <c r="H54" s="73"/>
      <c r="I54" s="73"/>
      <c r="J54" s="73"/>
      <c r="K54" s="73">
        <v>60000</v>
      </c>
    </row>
    <row r="55" spans="1:11" ht="15.75">
      <c r="A55" s="65"/>
      <c r="B55" s="78" t="s">
        <v>190</v>
      </c>
      <c r="C55" s="83"/>
      <c r="D55" s="72" t="s">
        <v>189</v>
      </c>
      <c r="E55" s="87">
        <v>40000</v>
      </c>
      <c r="F55" s="87"/>
      <c r="G55" s="88"/>
      <c r="H55" s="73"/>
      <c r="I55" s="73"/>
      <c r="J55" s="73"/>
      <c r="K55" s="73">
        <v>40000</v>
      </c>
    </row>
    <row r="56" spans="1:11" ht="15.75">
      <c r="A56" s="65"/>
      <c r="B56" s="89" t="s">
        <v>191</v>
      </c>
      <c r="C56" s="83"/>
      <c r="D56" s="109">
        <v>80101</v>
      </c>
      <c r="E56" s="87">
        <v>239120</v>
      </c>
      <c r="F56" s="88"/>
      <c r="G56" s="87"/>
      <c r="H56" s="73"/>
      <c r="I56" s="73"/>
      <c r="J56" s="73"/>
      <c r="K56" s="73">
        <v>239120</v>
      </c>
    </row>
    <row r="57" spans="1:11" ht="15">
      <c r="A57" s="65"/>
      <c r="B57" s="78" t="s">
        <v>188</v>
      </c>
      <c r="C57" s="72"/>
      <c r="D57" s="72" t="s">
        <v>189</v>
      </c>
      <c r="E57" s="73">
        <v>2478300</v>
      </c>
      <c r="F57" s="73">
        <v>2478300</v>
      </c>
      <c r="G57" s="73">
        <v>2016460</v>
      </c>
      <c r="H57" s="73"/>
      <c r="I57" s="73"/>
      <c r="J57" s="73"/>
      <c r="K57" s="73"/>
    </row>
    <row r="58" spans="1:11" ht="15">
      <c r="A58" s="65"/>
      <c r="B58" s="78" t="s">
        <v>188</v>
      </c>
      <c r="C58" s="72"/>
      <c r="D58" s="72" t="s">
        <v>192</v>
      </c>
      <c r="E58" s="73">
        <v>95828</v>
      </c>
      <c r="F58" s="73">
        <v>95828</v>
      </c>
      <c r="G58" s="73">
        <v>78206</v>
      </c>
      <c r="H58" s="73"/>
      <c r="I58" s="73"/>
      <c r="J58" s="73"/>
      <c r="K58" s="73"/>
    </row>
    <row r="59" spans="1:11" ht="15">
      <c r="A59" s="65"/>
      <c r="B59" s="78" t="s">
        <v>193</v>
      </c>
      <c r="C59" s="72"/>
      <c r="D59" s="72" t="s">
        <v>194</v>
      </c>
      <c r="E59" s="73">
        <v>48657</v>
      </c>
      <c r="F59" s="73">
        <v>48657</v>
      </c>
      <c r="G59" s="73">
        <v>35314</v>
      </c>
      <c r="H59" s="73"/>
      <c r="I59" s="73"/>
      <c r="J59" s="73"/>
      <c r="K59" s="73"/>
    </row>
    <row r="60" spans="1:11" ht="15">
      <c r="A60" s="65"/>
      <c r="B60" s="78" t="s">
        <v>195</v>
      </c>
      <c r="C60" s="72"/>
      <c r="D60" s="72" t="s">
        <v>196</v>
      </c>
      <c r="E60" s="73">
        <v>1332047</v>
      </c>
      <c r="F60" s="73">
        <v>1332047</v>
      </c>
      <c r="G60" s="73">
        <v>1062193</v>
      </c>
      <c r="H60" s="73"/>
      <c r="I60" s="73"/>
      <c r="J60" s="73"/>
      <c r="K60" s="73"/>
    </row>
    <row r="61" spans="1:11" ht="15">
      <c r="A61" s="65"/>
      <c r="B61" s="78" t="s">
        <v>197</v>
      </c>
      <c r="C61" s="72"/>
      <c r="D61" s="72" t="s">
        <v>198</v>
      </c>
      <c r="E61" s="73">
        <v>175927</v>
      </c>
      <c r="F61" s="73">
        <v>175927</v>
      </c>
      <c r="G61" s="73">
        <v>36157</v>
      </c>
      <c r="H61" s="73"/>
      <c r="I61" s="73"/>
      <c r="J61" s="73"/>
      <c r="K61" s="73"/>
    </row>
    <row r="62" spans="1:11" ht="15">
      <c r="A62" s="65"/>
      <c r="B62" s="78" t="s">
        <v>199</v>
      </c>
      <c r="C62" s="72"/>
      <c r="D62" s="72" t="s">
        <v>200</v>
      </c>
      <c r="E62" s="73">
        <v>22222</v>
      </c>
      <c r="F62" s="73">
        <v>22222</v>
      </c>
      <c r="G62" s="73"/>
      <c r="H62" s="73"/>
      <c r="I62" s="73"/>
      <c r="J62" s="73"/>
      <c r="K62" s="73"/>
    </row>
    <row r="63" spans="1:11" ht="15">
      <c r="A63" s="65"/>
      <c r="B63" s="78" t="s">
        <v>201</v>
      </c>
      <c r="C63" s="72"/>
      <c r="D63" s="72" t="s">
        <v>202</v>
      </c>
      <c r="E63" s="73">
        <v>38800</v>
      </c>
      <c r="F63" s="73">
        <v>38800</v>
      </c>
      <c r="G63" s="73"/>
      <c r="H63" s="73"/>
      <c r="I63" s="73"/>
      <c r="J63" s="73"/>
      <c r="K63" s="73"/>
    </row>
    <row r="64" spans="1:11" ht="15.75">
      <c r="A64" s="65"/>
      <c r="B64" s="79" t="s">
        <v>203</v>
      </c>
      <c r="C64" s="80"/>
      <c r="D64" s="80"/>
      <c r="E64" s="76">
        <f>SUM(E53:E63)</f>
        <v>4530901</v>
      </c>
      <c r="F64" s="76">
        <f>SUM(F55:F63)</f>
        <v>4191781</v>
      </c>
      <c r="G64" s="76">
        <f>SUM(G53:G63)</f>
        <v>3228330</v>
      </c>
      <c r="H64" s="76"/>
      <c r="I64" s="76"/>
      <c r="J64" s="76"/>
      <c r="K64" s="76">
        <f>SUM(K53:K63)</f>
        <v>339120</v>
      </c>
    </row>
    <row r="65" spans="1:11" ht="15.75">
      <c r="A65" s="65"/>
      <c r="B65" s="86" t="s">
        <v>204</v>
      </c>
      <c r="C65" s="67" t="s">
        <v>105</v>
      </c>
      <c r="D65" s="68"/>
      <c r="E65" s="69"/>
      <c r="F65" s="69"/>
      <c r="G65" s="69"/>
      <c r="H65" s="70"/>
      <c r="I65" s="70"/>
      <c r="J65" s="70"/>
      <c r="K65" s="69"/>
    </row>
    <row r="66" spans="1:11" ht="15.75">
      <c r="A66" s="65"/>
      <c r="B66" s="78" t="s">
        <v>205</v>
      </c>
      <c r="C66" s="83"/>
      <c r="D66" s="72" t="s">
        <v>206</v>
      </c>
      <c r="E66" s="87">
        <v>10000</v>
      </c>
      <c r="F66" s="87">
        <v>10000</v>
      </c>
      <c r="G66" s="88"/>
      <c r="H66" s="73"/>
      <c r="I66" s="73"/>
      <c r="J66" s="73"/>
      <c r="K66" s="88"/>
    </row>
    <row r="67" spans="1:11" ht="31.5">
      <c r="A67" s="65"/>
      <c r="B67" s="89" t="s">
        <v>207</v>
      </c>
      <c r="C67" s="83"/>
      <c r="D67" s="72" t="s">
        <v>209</v>
      </c>
      <c r="E67" s="87">
        <v>39000</v>
      </c>
      <c r="F67" s="88"/>
      <c r="G67" s="88"/>
      <c r="H67" s="73"/>
      <c r="I67" s="73"/>
      <c r="J67" s="73"/>
      <c r="K67" s="87">
        <v>39000</v>
      </c>
    </row>
    <row r="68" spans="1:11" ht="15">
      <c r="A68" s="65"/>
      <c r="B68" s="78" t="s">
        <v>208</v>
      </c>
      <c r="C68" s="72"/>
      <c r="D68" s="72" t="s">
        <v>209</v>
      </c>
      <c r="E68" s="73">
        <v>61440</v>
      </c>
      <c r="F68" s="73">
        <v>44440</v>
      </c>
      <c r="G68" s="73">
        <v>24200</v>
      </c>
      <c r="H68" s="73"/>
      <c r="I68" s="73"/>
      <c r="J68" s="73"/>
      <c r="K68" s="73">
        <v>17000</v>
      </c>
    </row>
    <row r="69" spans="1:11" ht="15">
      <c r="A69" s="65"/>
      <c r="B69" s="78" t="s">
        <v>201</v>
      </c>
      <c r="C69" s="72"/>
      <c r="D69" s="72" t="s">
        <v>210</v>
      </c>
      <c r="E69" s="73">
        <v>30000</v>
      </c>
      <c r="F69" s="73">
        <v>30000</v>
      </c>
      <c r="G69" s="73"/>
      <c r="H69" s="73"/>
      <c r="I69" s="73"/>
      <c r="J69" s="73"/>
      <c r="K69" s="73"/>
    </row>
    <row r="70" spans="1:11" ht="15.75">
      <c r="A70" s="65"/>
      <c r="B70" s="79" t="s">
        <v>211</v>
      </c>
      <c r="C70" s="75"/>
      <c r="D70" s="75"/>
      <c r="E70" s="76">
        <f>SUM(E66:E69)</f>
        <v>140440</v>
      </c>
      <c r="F70" s="76">
        <f>SUM(F66:F69)</f>
        <v>84440</v>
      </c>
      <c r="G70" s="76">
        <f>SUM(G65:G69)</f>
        <v>24200</v>
      </c>
      <c r="H70" s="76"/>
      <c r="I70" s="76"/>
      <c r="J70" s="76"/>
      <c r="K70" s="76">
        <f>SUM(K67:K69)</f>
        <v>56000</v>
      </c>
    </row>
    <row r="71" spans="1:11" ht="15.75">
      <c r="A71" s="65"/>
      <c r="B71" s="86" t="s">
        <v>212</v>
      </c>
      <c r="C71" s="67" t="s">
        <v>101</v>
      </c>
      <c r="D71" s="68"/>
      <c r="E71" s="69"/>
      <c r="F71" s="69"/>
      <c r="G71" s="69"/>
      <c r="H71" s="70"/>
      <c r="I71" s="70"/>
      <c r="J71" s="70"/>
      <c r="K71" s="70"/>
    </row>
    <row r="72" spans="1:11" ht="15.75">
      <c r="A72" s="65"/>
      <c r="B72" s="78" t="s">
        <v>213</v>
      </c>
      <c r="C72" s="83"/>
      <c r="D72" s="72" t="s">
        <v>214</v>
      </c>
      <c r="E72" s="87">
        <v>40000</v>
      </c>
      <c r="F72" s="87">
        <v>40000</v>
      </c>
      <c r="G72" s="88"/>
      <c r="H72" s="73"/>
      <c r="I72" s="73"/>
      <c r="J72" s="73"/>
      <c r="K72" s="73"/>
    </row>
    <row r="73" spans="1:11" ht="15">
      <c r="A73" s="65"/>
      <c r="B73" s="78" t="s">
        <v>215</v>
      </c>
      <c r="C73" s="72"/>
      <c r="D73" s="72" t="s">
        <v>216</v>
      </c>
      <c r="E73" s="73">
        <v>55000</v>
      </c>
      <c r="F73" s="73">
        <v>55000</v>
      </c>
      <c r="G73" s="73"/>
      <c r="H73" s="73"/>
      <c r="I73" s="73"/>
      <c r="J73" s="73"/>
      <c r="K73" s="73"/>
    </row>
    <row r="74" spans="1:11" ht="15.75" customHeight="1">
      <c r="A74" s="65"/>
      <c r="B74" s="78" t="s">
        <v>217</v>
      </c>
      <c r="C74" s="72"/>
      <c r="D74" s="72"/>
      <c r="G74" s="73"/>
      <c r="H74" s="73"/>
      <c r="I74" s="73"/>
      <c r="J74" s="73"/>
      <c r="K74" s="73"/>
    </row>
    <row r="75" spans="1:11" ht="15.75" customHeight="1">
      <c r="A75" s="65"/>
      <c r="B75" s="78" t="s">
        <v>218</v>
      </c>
      <c r="C75" s="72"/>
      <c r="D75" s="72" t="s">
        <v>216</v>
      </c>
      <c r="E75" s="87">
        <v>13780</v>
      </c>
      <c r="F75" s="87">
        <v>13780</v>
      </c>
      <c r="G75" s="73"/>
      <c r="H75" s="73"/>
      <c r="I75" s="73"/>
      <c r="J75" s="73"/>
      <c r="K75" s="73"/>
    </row>
    <row r="76" spans="1:11" ht="15">
      <c r="A76" s="65"/>
      <c r="B76" s="78" t="s">
        <v>219</v>
      </c>
      <c r="C76" s="72"/>
      <c r="D76" s="72" t="s">
        <v>220</v>
      </c>
      <c r="E76" s="73">
        <v>11000</v>
      </c>
      <c r="F76" s="73">
        <v>11000</v>
      </c>
      <c r="G76" s="73"/>
      <c r="H76" s="73"/>
      <c r="I76" s="73"/>
      <c r="J76" s="73"/>
      <c r="K76" s="73"/>
    </row>
    <row r="77" spans="1:11" ht="15">
      <c r="A77" s="65"/>
      <c r="B77" s="78" t="s">
        <v>221</v>
      </c>
      <c r="C77" s="72"/>
      <c r="D77" s="72" t="s">
        <v>222</v>
      </c>
      <c r="E77" s="73">
        <v>68412</v>
      </c>
      <c r="F77" s="73">
        <v>68412</v>
      </c>
      <c r="G77" s="73">
        <v>66412</v>
      </c>
      <c r="H77" s="73"/>
      <c r="I77" s="73"/>
      <c r="J77" s="73"/>
      <c r="K77" s="73"/>
    </row>
    <row r="78" spans="1:11" ht="15">
      <c r="A78" s="65"/>
      <c r="B78" s="78" t="s">
        <v>336</v>
      </c>
      <c r="C78" s="72"/>
      <c r="D78" s="72" t="s">
        <v>222</v>
      </c>
      <c r="E78" s="73">
        <v>81606</v>
      </c>
      <c r="F78" s="73">
        <v>81606</v>
      </c>
      <c r="G78" s="73">
        <v>81606</v>
      </c>
      <c r="H78" s="73"/>
      <c r="I78" s="73"/>
      <c r="J78" s="73"/>
      <c r="K78" s="73"/>
    </row>
    <row r="79" spans="1:11" ht="15">
      <c r="A79" s="65"/>
      <c r="B79" s="78" t="s">
        <v>223</v>
      </c>
      <c r="C79" s="72"/>
      <c r="D79" s="72" t="s">
        <v>224</v>
      </c>
      <c r="E79" s="73">
        <v>4000</v>
      </c>
      <c r="F79" s="73">
        <v>4000</v>
      </c>
      <c r="G79" s="73"/>
      <c r="H79" s="73"/>
      <c r="I79" s="73"/>
      <c r="J79" s="73"/>
      <c r="K79" s="73"/>
    </row>
    <row r="80" spans="1:11" ht="15">
      <c r="A80" s="65"/>
      <c r="B80" s="78" t="s">
        <v>337</v>
      </c>
      <c r="C80" s="72"/>
      <c r="D80" s="72" t="s">
        <v>225</v>
      </c>
      <c r="E80" s="73">
        <v>13523</v>
      </c>
      <c r="F80" s="73">
        <v>13523</v>
      </c>
      <c r="G80" s="73"/>
      <c r="H80" s="73"/>
      <c r="I80" s="73"/>
      <c r="J80" s="73"/>
      <c r="K80" s="73"/>
    </row>
    <row r="81" spans="1:11" ht="15">
      <c r="A81" s="65"/>
      <c r="B81" s="78" t="s">
        <v>201</v>
      </c>
      <c r="C81" s="72"/>
      <c r="D81" s="72" t="s">
        <v>225</v>
      </c>
      <c r="E81" s="73">
        <v>25000</v>
      </c>
      <c r="F81" s="73">
        <v>25000</v>
      </c>
      <c r="G81" s="73"/>
      <c r="H81" s="73"/>
      <c r="I81" s="73"/>
      <c r="J81" s="73"/>
      <c r="K81" s="73"/>
    </row>
    <row r="82" spans="1:11" ht="15.75">
      <c r="A82" s="65"/>
      <c r="B82" s="79" t="s">
        <v>226</v>
      </c>
      <c r="C82" s="80"/>
      <c r="D82" s="80"/>
      <c r="E82" s="76">
        <f>SUM(E72:E81)</f>
        <v>312321</v>
      </c>
      <c r="F82" s="76">
        <f>SUM(F72:F81)</f>
        <v>312321</v>
      </c>
      <c r="G82" s="76">
        <f>SUM(G71:G79)</f>
        <v>148018</v>
      </c>
      <c r="H82" s="81"/>
      <c r="I82" s="81"/>
      <c r="J82" s="81"/>
      <c r="K82" s="81"/>
    </row>
    <row r="83" spans="1:11" ht="31.5">
      <c r="A83" s="84"/>
      <c r="B83" s="86" t="s">
        <v>227</v>
      </c>
      <c r="C83" s="67" t="s">
        <v>228</v>
      </c>
      <c r="D83" s="68"/>
      <c r="E83" s="69"/>
      <c r="F83" s="69"/>
      <c r="G83" s="69"/>
      <c r="H83" s="70"/>
      <c r="I83" s="70"/>
      <c r="J83" s="70"/>
      <c r="K83" s="70"/>
    </row>
    <row r="84" spans="1:11" ht="15">
      <c r="A84" s="65"/>
      <c r="B84" s="78" t="s">
        <v>229</v>
      </c>
      <c r="C84" s="72"/>
      <c r="D84" s="72" t="s">
        <v>230</v>
      </c>
      <c r="E84" s="73">
        <v>210750</v>
      </c>
      <c r="F84" s="73">
        <v>210750</v>
      </c>
      <c r="G84" s="73">
        <v>186870</v>
      </c>
      <c r="H84" s="73"/>
      <c r="I84" s="73"/>
      <c r="J84" s="73"/>
      <c r="K84" s="73"/>
    </row>
    <row r="85" spans="1:11" ht="15">
      <c r="A85" s="65"/>
      <c r="B85" s="78" t="s">
        <v>201</v>
      </c>
      <c r="C85" s="72"/>
      <c r="D85" s="72" t="s">
        <v>231</v>
      </c>
      <c r="E85" s="73">
        <v>1552</v>
      </c>
      <c r="F85" s="73">
        <v>1552</v>
      </c>
      <c r="G85" s="73"/>
      <c r="H85" s="73"/>
      <c r="I85" s="73"/>
      <c r="J85" s="73"/>
      <c r="K85" s="73"/>
    </row>
    <row r="86" spans="1:11" ht="15.75">
      <c r="A86" s="65"/>
      <c r="B86" s="79" t="s">
        <v>232</v>
      </c>
      <c r="C86" s="80"/>
      <c r="D86" s="80"/>
      <c r="E86" s="76">
        <f>SUM(E84:E85)</f>
        <v>212302</v>
      </c>
      <c r="F86" s="76">
        <f>SUM(F84:F85)</f>
        <v>212302</v>
      </c>
      <c r="G86" s="76">
        <f>SUM(G83:G85)</f>
        <v>186870</v>
      </c>
      <c r="H86" s="81"/>
      <c r="I86" s="81"/>
      <c r="J86" s="81"/>
      <c r="K86" s="81"/>
    </row>
    <row r="87" spans="1:11" ht="15.75">
      <c r="A87" s="65"/>
      <c r="B87" s="86" t="s">
        <v>233</v>
      </c>
      <c r="C87" s="67" t="s">
        <v>93</v>
      </c>
      <c r="D87" s="68"/>
      <c r="E87" s="69"/>
      <c r="F87" s="69"/>
      <c r="G87" s="70"/>
      <c r="H87" s="70"/>
      <c r="I87" s="70"/>
      <c r="J87" s="70"/>
      <c r="K87" s="69"/>
    </row>
    <row r="88" spans="1:11" ht="15.75">
      <c r="A88" s="65"/>
      <c r="B88" s="85" t="s">
        <v>234</v>
      </c>
      <c r="C88" s="72"/>
      <c r="D88" s="72"/>
      <c r="E88" s="73"/>
      <c r="F88" s="73"/>
      <c r="G88" s="73"/>
      <c r="H88" s="73"/>
      <c r="I88" s="73"/>
      <c r="J88" s="73"/>
      <c r="K88" s="73"/>
    </row>
    <row r="89" spans="1:11" ht="15">
      <c r="A89" s="65"/>
      <c r="B89" s="71" t="s">
        <v>235</v>
      </c>
      <c r="C89" s="72"/>
      <c r="D89" s="72" t="s">
        <v>236</v>
      </c>
      <c r="E89" s="73">
        <v>1127000</v>
      </c>
      <c r="F89" s="73"/>
      <c r="G89" s="73"/>
      <c r="H89" s="73"/>
      <c r="I89" s="73"/>
      <c r="J89" s="73"/>
      <c r="K89" s="87">
        <v>1127000</v>
      </c>
    </row>
    <row r="90" spans="1:11" ht="15">
      <c r="A90" s="65"/>
      <c r="B90" s="71" t="s">
        <v>235</v>
      </c>
      <c r="C90" s="72"/>
      <c r="D90" s="72" t="s">
        <v>236</v>
      </c>
      <c r="E90" s="73">
        <v>240000</v>
      </c>
      <c r="F90" s="73"/>
      <c r="G90" s="73"/>
      <c r="H90" s="73"/>
      <c r="I90" s="73"/>
      <c r="J90" s="73"/>
      <c r="K90" s="73">
        <v>240000</v>
      </c>
    </row>
    <row r="91" spans="1:11" ht="15">
      <c r="A91" s="65"/>
      <c r="B91" s="71" t="s">
        <v>235</v>
      </c>
      <c r="C91" s="72"/>
      <c r="D91" s="72" t="s">
        <v>236</v>
      </c>
      <c r="E91" s="73">
        <v>1000000</v>
      </c>
      <c r="F91" s="73"/>
      <c r="G91" s="73"/>
      <c r="H91" s="73"/>
      <c r="I91" s="73"/>
      <c r="J91" s="73"/>
      <c r="K91" s="87">
        <v>1000000</v>
      </c>
    </row>
    <row r="92" spans="1:11" ht="15.75" customHeight="1">
      <c r="A92" s="65"/>
      <c r="B92" s="78" t="s">
        <v>237</v>
      </c>
      <c r="C92" s="72"/>
      <c r="D92" s="72" t="s">
        <v>238</v>
      </c>
      <c r="E92" s="73">
        <v>55000</v>
      </c>
      <c r="F92" s="73">
        <v>55000</v>
      </c>
      <c r="G92" s="73"/>
      <c r="H92" s="73"/>
      <c r="I92" s="73"/>
      <c r="J92" s="73"/>
      <c r="K92" s="73"/>
    </row>
    <row r="93" spans="1:11" ht="15.75" customHeight="1">
      <c r="A93" s="65"/>
      <c r="B93" s="78" t="s">
        <v>239</v>
      </c>
      <c r="C93" s="72"/>
      <c r="D93" s="72" t="s">
        <v>240</v>
      </c>
      <c r="E93" s="73">
        <v>25000</v>
      </c>
      <c r="F93" s="73">
        <v>25000</v>
      </c>
      <c r="G93" s="73"/>
      <c r="H93" s="73"/>
      <c r="I93" s="73"/>
      <c r="J93" s="73"/>
      <c r="K93" s="73"/>
    </row>
    <row r="94" spans="1:11" ht="15">
      <c r="A94" s="65"/>
      <c r="B94" s="78" t="s">
        <v>241</v>
      </c>
      <c r="C94" s="72"/>
      <c r="D94" s="72" t="s">
        <v>242</v>
      </c>
      <c r="E94" s="73">
        <v>358308</v>
      </c>
      <c r="F94" s="73">
        <v>215000</v>
      </c>
      <c r="G94" s="73"/>
      <c r="H94" s="73"/>
      <c r="I94" s="73"/>
      <c r="J94" s="73"/>
      <c r="K94" s="73">
        <v>143308</v>
      </c>
    </row>
    <row r="95" spans="1:11" ht="15">
      <c r="A95" s="65"/>
      <c r="B95" s="78" t="s">
        <v>201</v>
      </c>
      <c r="C95" s="72"/>
      <c r="D95" s="72" t="s">
        <v>243</v>
      </c>
      <c r="E95" s="73">
        <v>24000</v>
      </c>
      <c r="F95" s="73">
        <v>24000</v>
      </c>
      <c r="G95" s="73">
        <v>310</v>
      </c>
      <c r="H95" s="73"/>
      <c r="I95" s="73"/>
      <c r="J95" s="73"/>
      <c r="K95" s="73"/>
    </row>
    <row r="96" spans="1:12" ht="15.75">
      <c r="A96" s="120"/>
      <c r="B96" s="79" t="s">
        <v>244</v>
      </c>
      <c r="C96" s="80"/>
      <c r="D96" s="80"/>
      <c r="E96" s="76">
        <f>SUM(E87:E95)</f>
        <v>2829308</v>
      </c>
      <c r="F96" s="76">
        <f>SUM(F87:F95)</f>
        <v>319000</v>
      </c>
      <c r="G96" s="76">
        <f>SUM(G87:G95)</f>
        <v>310</v>
      </c>
      <c r="H96" s="81"/>
      <c r="I96" s="81"/>
      <c r="J96" s="81"/>
      <c r="K96" s="76">
        <f>SUM(K87:K95)</f>
        <v>2510308</v>
      </c>
      <c r="L96" s="121"/>
    </row>
    <row r="97" spans="1:12" ht="31.5">
      <c r="A97" s="84"/>
      <c r="B97" s="86" t="s">
        <v>245</v>
      </c>
      <c r="C97" s="67" t="s">
        <v>107</v>
      </c>
      <c r="D97" s="68"/>
      <c r="E97" s="69"/>
      <c r="F97" s="69"/>
      <c r="G97" s="70"/>
      <c r="H97" s="69"/>
      <c r="I97" s="70"/>
      <c r="J97" s="70"/>
      <c r="K97" s="69"/>
      <c r="L97" s="36"/>
    </row>
    <row r="98" spans="1:11" ht="15.75">
      <c r="A98" s="65"/>
      <c r="B98" s="85" t="s">
        <v>246</v>
      </c>
      <c r="C98" s="72"/>
      <c r="D98" s="72"/>
      <c r="E98" s="73"/>
      <c r="F98" s="73"/>
      <c r="G98" s="73"/>
      <c r="H98" s="73"/>
      <c r="I98" s="73"/>
      <c r="J98" s="73"/>
      <c r="K98" s="73"/>
    </row>
    <row r="99" spans="1:11" ht="15">
      <c r="A99" s="65"/>
      <c r="B99" s="78" t="s">
        <v>247</v>
      </c>
      <c r="C99" s="72"/>
      <c r="D99" s="72" t="s">
        <v>248</v>
      </c>
      <c r="E99" s="73">
        <v>381957</v>
      </c>
      <c r="F99" s="73"/>
      <c r="G99" s="73"/>
      <c r="H99" s="73"/>
      <c r="I99" s="73"/>
      <c r="J99" s="73"/>
      <c r="K99" s="73">
        <v>381957</v>
      </c>
    </row>
    <row r="100" spans="1:11" ht="15">
      <c r="A100" s="65"/>
      <c r="B100" s="78" t="s">
        <v>247</v>
      </c>
      <c r="C100" s="72"/>
      <c r="D100" s="72" t="s">
        <v>248</v>
      </c>
      <c r="E100" s="73">
        <v>231560</v>
      </c>
      <c r="F100" s="73">
        <v>25000</v>
      </c>
      <c r="G100" s="73"/>
      <c r="H100" s="73"/>
      <c r="I100" s="73"/>
      <c r="J100" s="73"/>
      <c r="K100" s="87">
        <v>206560</v>
      </c>
    </row>
    <row r="101" spans="1:11" ht="15">
      <c r="A101" s="65"/>
      <c r="B101" s="78" t="s">
        <v>249</v>
      </c>
      <c r="C101" s="72"/>
      <c r="D101" s="72" t="s">
        <v>250</v>
      </c>
      <c r="E101" s="73">
        <v>10500</v>
      </c>
      <c r="F101" s="73">
        <v>10500</v>
      </c>
      <c r="G101" s="73"/>
      <c r="H101" s="73"/>
      <c r="I101" s="73"/>
      <c r="J101" s="73"/>
      <c r="K101" s="73"/>
    </row>
    <row r="102" spans="1:11" ht="15">
      <c r="A102" s="65"/>
      <c r="B102" s="78" t="s">
        <v>251</v>
      </c>
      <c r="C102" s="72"/>
      <c r="D102" s="72" t="s">
        <v>252</v>
      </c>
      <c r="E102" s="73">
        <v>70000</v>
      </c>
      <c r="F102" s="73">
        <v>20000</v>
      </c>
      <c r="G102" s="73"/>
      <c r="H102" s="73">
        <v>20000</v>
      </c>
      <c r="I102" s="73"/>
      <c r="J102" s="73"/>
      <c r="K102" s="87">
        <v>50000</v>
      </c>
    </row>
    <row r="103" spans="1:11" ht="15">
      <c r="A103" s="65"/>
      <c r="B103" s="78" t="s">
        <v>201</v>
      </c>
      <c r="C103" s="72"/>
      <c r="D103" s="72" t="s">
        <v>253</v>
      </c>
      <c r="E103" s="73">
        <v>13250</v>
      </c>
      <c r="F103" s="73">
        <v>13250</v>
      </c>
      <c r="G103" s="73">
        <v>3800</v>
      </c>
      <c r="H103" s="73"/>
      <c r="I103" s="73"/>
      <c r="J103" s="73"/>
      <c r="K103" s="73"/>
    </row>
    <row r="104" spans="1:11" ht="15.75">
      <c r="A104" s="65"/>
      <c r="B104" s="79" t="s">
        <v>254</v>
      </c>
      <c r="C104" s="80"/>
      <c r="D104" s="80"/>
      <c r="E104" s="76">
        <f>SUM(E97:E103)</f>
        <v>707267</v>
      </c>
      <c r="F104" s="76">
        <f>SUM(F97:F103)</f>
        <v>68750</v>
      </c>
      <c r="G104" s="76">
        <f>SUM(G97:G103)</f>
        <v>3800</v>
      </c>
      <c r="H104" s="76">
        <f>SUM(H97:H103)</f>
        <v>20000</v>
      </c>
      <c r="I104" s="81"/>
      <c r="J104" s="81"/>
      <c r="K104" s="76">
        <f>SUM(K97:K103)</f>
        <v>638517</v>
      </c>
    </row>
    <row r="105" spans="1:11" ht="15.75">
      <c r="A105" s="65"/>
      <c r="B105" s="86" t="s">
        <v>255</v>
      </c>
      <c r="C105" s="67" t="s">
        <v>256</v>
      </c>
      <c r="D105" s="68"/>
      <c r="E105" s="69"/>
      <c r="F105" s="69"/>
      <c r="G105" s="70"/>
      <c r="H105" s="70"/>
      <c r="I105" s="70"/>
      <c r="J105" s="70"/>
      <c r="K105" s="70"/>
    </row>
    <row r="106" spans="1:11" ht="15.75">
      <c r="A106" s="65"/>
      <c r="B106" s="82" t="s">
        <v>257</v>
      </c>
      <c r="C106" s="83"/>
      <c r="D106" s="72"/>
      <c r="E106" s="73"/>
      <c r="F106" s="73"/>
      <c r="G106" s="73"/>
      <c r="H106" s="73"/>
      <c r="I106" s="73"/>
      <c r="J106" s="73"/>
      <c r="K106" s="73"/>
    </row>
    <row r="107" spans="1:11" ht="15.75">
      <c r="A107" s="65"/>
      <c r="B107" s="82" t="s">
        <v>258</v>
      </c>
      <c r="C107" s="83"/>
      <c r="D107" s="72" t="s">
        <v>259</v>
      </c>
      <c r="E107" s="73">
        <v>140000</v>
      </c>
      <c r="F107" s="73">
        <v>100000</v>
      </c>
      <c r="G107" s="73">
        <v>600</v>
      </c>
      <c r="H107" s="73">
        <v>50000</v>
      </c>
      <c r="I107" s="73"/>
      <c r="J107" s="73"/>
      <c r="K107" s="73">
        <v>40000</v>
      </c>
    </row>
    <row r="108" spans="1:12" ht="15.75">
      <c r="A108" s="65"/>
      <c r="B108" s="82" t="s">
        <v>260</v>
      </c>
      <c r="C108" s="83"/>
      <c r="D108" s="72" t="s">
        <v>259</v>
      </c>
      <c r="E108" s="73">
        <v>30000</v>
      </c>
      <c r="F108" s="73">
        <v>30000</v>
      </c>
      <c r="G108" s="73"/>
      <c r="H108" s="73"/>
      <c r="I108" s="73"/>
      <c r="J108" s="73"/>
      <c r="K108" s="73"/>
      <c r="L108" s="1" t="s">
        <v>261</v>
      </c>
    </row>
    <row r="109" spans="1:11" ht="15.75">
      <c r="A109" s="65"/>
      <c r="B109" s="74" t="s">
        <v>262</v>
      </c>
      <c r="C109" s="75"/>
      <c r="D109" s="75"/>
      <c r="E109" s="76">
        <f>SUM(E105:E108)</f>
        <v>170000</v>
      </c>
      <c r="F109" s="76">
        <f>SUM(F105:F108)</f>
        <v>130000</v>
      </c>
      <c r="G109" s="76">
        <f>SUM(G105:G108)</f>
        <v>600</v>
      </c>
      <c r="H109" s="76">
        <f>SUM(H105:H108)</f>
        <v>50000</v>
      </c>
      <c r="I109" s="76"/>
      <c r="J109" s="76"/>
      <c r="K109" s="76">
        <f>SUM(K105:K108)</f>
        <v>40000</v>
      </c>
    </row>
    <row r="110" spans="1:11" ht="66">
      <c r="A110" s="135" t="s">
        <v>15</v>
      </c>
      <c r="B110" s="60" t="s">
        <v>335</v>
      </c>
      <c r="C110" s="68"/>
      <c r="D110" s="68"/>
      <c r="E110" s="90"/>
      <c r="F110" s="90"/>
      <c r="G110" s="90"/>
      <c r="H110" s="70"/>
      <c r="I110" s="70"/>
      <c r="J110" s="70"/>
      <c r="K110" s="70"/>
    </row>
    <row r="111" spans="1:11" ht="15.75">
      <c r="A111" s="136"/>
      <c r="B111" s="91" t="s">
        <v>263</v>
      </c>
      <c r="C111" s="83" t="s">
        <v>98</v>
      </c>
      <c r="D111" s="72"/>
      <c r="E111" s="88"/>
      <c r="F111" s="88"/>
      <c r="G111" s="88"/>
      <c r="H111" s="88"/>
      <c r="I111" s="73"/>
      <c r="J111" s="73"/>
      <c r="K111" s="73"/>
    </row>
    <row r="112" spans="1:11" ht="15">
      <c r="A112" s="136"/>
      <c r="B112" s="78" t="s">
        <v>264</v>
      </c>
      <c r="C112" s="72"/>
      <c r="D112" s="72" t="s">
        <v>265</v>
      </c>
      <c r="E112" s="73">
        <v>53880</v>
      </c>
      <c r="F112" s="73">
        <v>53880</v>
      </c>
      <c r="G112" s="73">
        <v>53880</v>
      </c>
      <c r="H112" s="73"/>
      <c r="I112" s="73"/>
      <c r="J112" s="73"/>
      <c r="K112" s="73"/>
    </row>
    <row r="113" spans="1:11" ht="15.75">
      <c r="A113" s="136"/>
      <c r="B113" s="79" t="s">
        <v>160</v>
      </c>
      <c r="C113" s="80"/>
      <c r="D113" s="80"/>
      <c r="E113" s="76">
        <f>SUM(E110:E112)</f>
        <v>53880</v>
      </c>
      <c r="F113" s="76">
        <f>SUM(F110:F112)</f>
        <v>53880</v>
      </c>
      <c r="G113" s="76">
        <f>SUM(G110:G112)</f>
        <v>53880</v>
      </c>
      <c r="H113" s="76"/>
      <c r="I113" s="76"/>
      <c r="J113" s="76"/>
      <c r="K113" s="76"/>
    </row>
    <row r="114" spans="1:11" ht="15.75">
      <c r="A114" s="136"/>
      <c r="B114" s="71" t="s">
        <v>266</v>
      </c>
      <c r="C114" s="92" t="s">
        <v>100</v>
      </c>
      <c r="D114" s="93" t="s">
        <v>267</v>
      </c>
      <c r="E114" s="94">
        <v>1477</v>
      </c>
      <c r="F114" s="73">
        <v>1477</v>
      </c>
      <c r="G114" s="73"/>
      <c r="H114" s="73"/>
      <c r="I114" s="73"/>
      <c r="J114" s="73"/>
      <c r="K114" s="73"/>
    </row>
    <row r="115" spans="1:11" ht="15.75">
      <c r="A115" s="136"/>
      <c r="B115" s="74" t="s">
        <v>268</v>
      </c>
      <c r="C115" s="95"/>
      <c r="D115" s="95"/>
      <c r="E115" s="76">
        <f>SUM(E114)</f>
        <v>1477</v>
      </c>
      <c r="F115" s="76">
        <f>SUM(F114)</f>
        <v>1477</v>
      </c>
      <c r="G115" s="76"/>
      <c r="H115" s="76"/>
      <c r="I115" s="81"/>
      <c r="J115" s="81"/>
      <c r="K115" s="81"/>
    </row>
    <row r="116" spans="1:11" ht="15.75">
      <c r="A116" s="136"/>
      <c r="B116" s="77" t="s">
        <v>269</v>
      </c>
      <c r="C116" s="96" t="s">
        <v>101</v>
      </c>
      <c r="D116" s="68"/>
      <c r="E116" s="69"/>
      <c r="F116" s="69"/>
      <c r="G116" s="69"/>
      <c r="H116" s="70"/>
      <c r="I116" s="70"/>
      <c r="J116" s="70"/>
      <c r="K116" s="70"/>
    </row>
    <row r="117" spans="1:11" ht="15.75">
      <c r="A117" s="136"/>
      <c r="B117" s="78" t="s">
        <v>270</v>
      </c>
      <c r="C117" s="72"/>
      <c r="D117" s="72" t="s">
        <v>271</v>
      </c>
      <c r="E117" s="73">
        <v>1772651</v>
      </c>
      <c r="F117" s="73">
        <v>1772651</v>
      </c>
      <c r="H117" s="73"/>
      <c r="I117" s="73"/>
      <c r="J117" s="73"/>
      <c r="K117" s="73"/>
    </row>
    <row r="118" spans="1:11" ht="15.75">
      <c r="A118" s="136"/>
      <c r="B118" s="78" t="s">
        <v>272</v>
      </c>
      <c r="C118" s="72"/>
      <c r="D118" s="72"/>
      <c r="E118" s="73"/>
      <c r="F118" s="73"/>
      <c r="H118" s="73"/>
      <c r="I118" s="73"/>
      <c r="J118" s="73"/>
      <c r="K118" s="73"/>
    </row>
    <row r="119" spans="1:11" ht="15.75">
      <c r="A119" s="136"/>
      <c r="B119" s="78" t="s">
        <v>273</v>
      </c>
      <c r="C119" s="72"/>
      <c r="D119" s="72"/>
      <c r="E119" s="73"/>
      <c r="F119" s="73"/>
      <c r="H119" s="73"/>
      <c r="I119" s="73"/>
      <c r="J119" s="73"/>
      <c r="K119" s="73"/>
    </row>
    <row r="120" spans="1:11" ht="15.75">
      <c r="A120" s="136"/>
      <c r="B120" s="71" t="s">
        <v>274</v>
      </c>
      <c r="C120" s="72"/>
      <c r="D120" s="72" t="s">
        <v>275</v>
      </c>
      <c r="E120" s="73">
        <v>28900</v>
      </c>
      <c r="F120" s="73">
        <v>28900</v>
      </c>
      <c r="G120" s="118">
        <v>28900</v>
      </c>
      <c r="H120" s="73"/>
      <c r="I120" s="73"/>
      <c r="J120" s="73"/>
      <c r="K120" s="73"/>
    </row>
    <row r="121" spans="1:11" ht="15.75">
      <c r="A121" s="136"/>
      <c r="B121" s="71" t="s">
        <v>276</v>
      </c>
      <c r="C121" s="72"/>
      <c r="D121" s="72"/>
      <c r="E121" s="73"/>
      <c r="F121" s="73"/>
      <c r="H121" s="73"/>
      <c r="I121" s="73"/>
      <c r="J121" s="73"/>
      <c r="K121" s="73"/>
    </row>
    <row r="122" spans="1:11" ht="15.75">
      <c r="A122" s="136"/>
      <c r="B122" s="71" t="s">
        <v>277</v>
      </c>
      <c r="C122" s="72"/>
      <c r="D122" s="72"/>
      <c r="E122" s="73"/>
      <c r="F122" s="73"/>
      <c r="H122" s="73"/>
      <c r="I122" s="73"/>
      <c r="J122" s="73"/>
      <c r="K122" s="73"/>
    </row>
    <row r="123" spans="1:11" ht="15.75">
      <c r="A123" s="136"/>
      <c r="B123" s="71" t="s">
        <v>215</v>
      </c>
      <c r="C123" s="72"/>
      <c r="D123" s="72" t="s">
        <v>216</v>
      </c>
      <c r="E123" s="73">
        <v>90940</v>
      </c>
      <c r="F123" s="73">
        <v>90940</v>
      </c>
      <c r="H123" s="73"/>
      <c r="I123" s="73"/>
      <c r="J123" s="73"/>
      <c r="K123" s="73"/>
    </row>
    <row r="124" spans="1:11" ht="15.75">
      <c r="A124" s="136"/>
      <c r="B124" s="71" t="s">
        <v>278</v>
      </c>
      <c r="C124" s="72"/>
      <c r="D124" s="72"/>
      <c r="E124" s="73"/>
      <c r="F124" s="73"/>
      <c r="H124" s="73"/>
      <c r="I124" s="73"/>
      <c r="J124" s="73"/>
      <c r="K124" s="73"/>
    </row>
    <row r="125" spans="1:11" ht="15.75">
      <c r="A125" s="137"/>
      <c r="B125" s="74" t="s">
        <v>226</v>
      </c>
      <c r="C125" s="80"/>
      <c r="D125" s="80"/>
      <c r="E125" s="76">
        <f>SUM(E116:E124)</f>
        <v>1892491</v>
      </c>
      <c r="F125" s="76">
        <f>SUM(F117:F124)</f>
        <v>1892491</v>
      </c>
      <c r="G125" s="76">
        <f>SUM(G116:G124)</f>
        <v>28900</v>
      </c>
      <c r="H125" s="81"/>
      <c r="I125" s="81"/>
      <c r="J125" s="81"/>
      <c r="K125" s="81"/>
    </row>
    <row r="126" spans="1:11" ht="66">
      <c r="A126" s="131" t="s">
        <v>279</v>
      </c>
      <c r="B126" s="60" t="s">
        <v>280</v>
      </c>
      <c r="C126" s="68"/>
      <c r="D126" s="68"/>
      <c r="E126" s="90"/>
      <c r="F126" s="90"/>
      <c r="G126" s="70"/>
      <c r="H126" s="70"/>
      <c r="I126" s="70"/>
      <c r="J126" s="70"/>
      <c r="K126" s="70"/>
    </row>
    <row r="127" spans="1:11" ht="15.75">
      <c r="A127" s="132"/>
      <c r="B127" s="91" t="s">
        <v>281</v>
      </c>
      <c r="C127" s="99">
        <v>600</v>
      </c>
      <c r="D127" s="72"/>
      <c r="E127" s="88"/>
      <c r="F127" s="88"/>
      <c r="G127" s="73"/>
      <c r="H127" s="73"/>
      <c r="I127" s="73"/>
      <c r="J127" s="73"/>
      <c r="K127" s="73"/>
    </row>
    <row r="128" spans="1:11" ht="15.75">
      <c r="A128" s="132"/>
      <c r="B128" s="71" t="s">
        <v>282</v>
      </c>
      <c r="C128" s="99"/>
      <c r="D128" s="72" t="s">
        <v>283</v>
      </c>
      <c r="E128" s="87">
        <v>35000</v>
      </c>
      <c r="F128" s="87">
        <v>35000</v>
      </c>
      <c r="G128" s="73"/>
      <c r="H128" s="73"/>
      <c r="I128" s="73"/>
      <c r="J128" s="73"/>
      <c r="K128" s="73"/>
    </row>
    <row r="129" spans="1:11" ht="15.75">
      <c r="A129" s="133"/>
      <c r="B129" s="100" t="s">
        <v>284</v>
      </c>
      <c r="C129" s="101"/>
      <c r="D129" s="97" t="s">
        <v>285</v>
      </c>
      <c r="E129" s="98">
        <v>180000</v>
      </c>
      <c r="F129" s="98">
        <v>180000</v>
      </c>
      <c r="G129" s="98"/>
      <c r="H129" s="98"/>
      <c r="I129" s="98"/>
      <c r="J129" s="98"/>
      <c r="K129" s="98"/>
    </row>
    <row r="130" spans="1:11" ht="15.75">
      <c r="A130" s="102"/>
      <c r="B130" s="103" t="s">
        <v>136</v>
      </c>
      <c r="C130" s="101"/>
      <c r="D130" s="97"/>
      <c r="E130" s="104">
        <f>SUM(E127:E129)</f>
        <v>215000</v>
      </c>
      <c r="F130" s="104">
        <f>SUM(F126:F129)</f>
        <v>215000</v>
      </c>
      <c r="G130" s="98"/>
      <c r="H130" s="98"/>
      <c r="I130" s="98"/>
      <c r="J130" s="98"/>
      <c r="K130" s="98"/>
    </row>
    <row r="131" spans="1:11" ht="16.5">
      <c r="A131" s="5"/>
      <c r="B131" s="105" t="s">
        <v>286</v>
      </c>
      <c r="C131" s="106"/>
      <c r="D131" s="106"/>
      <c r="E131" s="107">
        <f>SUM(E16+E19+E22+E25+E29+E34+E39+E46+E49+E52+E64+E70+E82+E86+E96+E104+E109+E113+E115+E125+E130)</f>
        <v>15488878</v>
      </c>
      <c r="F131" s="107">
        <f>SUM(F16+F19+F22+F25+F29+F34+F39+F46+F49+F52+F64+F70+F82+F86+F96+F104+F109+F113+F115+F125+F130)</f>
        <v>11849933</v>
      </c>
      <c r="G131" s="107">
        <f>SUM(G16+G19+G22+G25+G29+G34+G39+G46+G49+G52+G64+G70+G82+G86+G96+G104+G109+G113+G125)</f>
        <v>4913055</v>
      </c>
      <c r="H131" s="107">
        <f>SUM(H16+H19+H22+H25+H29+H34+H39+H46+H49+H52+H64+H70+H82+H86+H96+H104+H109+H113+H115+H125+H130)</f>
        <v>70000</v>
      </c>
      <c r="I131" s="107">
        <v>15000</v>
      </c>
      <c r="J131" s="106"/>
      <c r="K131" s="107">
        <f>SUM(K16+K19+K22+K25+K29+K34+K39+K46+K49+K52+K64+K70+K82+K86+K96+K104+K109+K113+K115+K125)</f>
        <v>3638945</v>
      </c>
    </row>
  </sheetData>
  <mergeCells count="14">
    <mergeCell ref="A6:K6"/>
    <mergeCell ref="A8:A11"/>
    <mergeCell ref="B8:B11"/>
    <mergeCell ref="C8:D8"/>
    <mergeCell ref="E8:K8"/>
    <mergeCell ref="C9:C11"/>
    <mergeCell ref="D9:D11"/>
    <mergeCell ref="E9:E11"/>
    <mergeCell ref="F9:J9"/>
    <mergeCell ref="K9:K11"/>
    <mergeCell ref="A126:A129"/>
    <mergeCell ref="F10:F11"/>
    <mergeCell ref="G10:J10"/>
    <mergeCell ref="A110:A125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landscape" paperSize="9" scale="69" r:id="rId3"/>
  <rowBreaks count="2" manualBreakCount="2">
    <brk id="46" max="255" man="1"/>
    <brk id="9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workbookViewId="0" topLeftCell="A1">
      <selection activeCell="M19" sqref="M19"/>
    </sheetView>
  </sheetViews>
  <sheetFormatPr defaultColWidth="9.00390625" defaultRowHeight="12.75"/>
  <cols>
    <col min="1" max="1" width="4.375" style="1" customWidth="1"/>
    <col min="2" max="2" width="31.75390625" style="1" customWidth="1"/>
    <col min="3" max="3" width="14.625" style="1" customWidth="1"/>
    <col min="4" max="4" width="9.375" style="1" customWidth="1"/>
    <col min="5" max="5" width="10.875" style="1" customWidth="1"/>
    <col min="6" max="6" width="10.375" style="1" customWidth="1"/>
    <col min="7" max="7" width="13.75390625" style="1" customWidth="1"/>
    <col min="8" max="8" width="12.00390625" style="1" customWidth="1"/>
    <col min="9" max="9" width="12.125" style="1" customWidth="1"/>
    <col min="10" max="10" width="13.75390625" style="1" customWidth="1"/>
    <col min="11" max="16384" width="9.125" style="1" customWidth="1"/>
  </cols>
  <sheetData>
    <row r="1" s="37" customFormat="1" ht="12">
      <c r="H1" s="37" t="s">
        <v>23</v>
      </c>
    </row>
    <row r="2" spans="2:8" s="37" customFormat="1" ht="16.5" customHeight="1">
      <c r="B2" s="37" t="s">
        <v>49</v>
      </c>
      <c r="H2" s="37" t="s">
        <v>5</v>
      </c>
    </row>
    <row r="3" spans="6:8" s="37" customFormat="1" ht="12">
      <c r="F3" s="38"/>
      <c r="H3" s="37" t="s">
        <v>6</v>
      </c>
    </row>
    <row r="4" s="37" customFormat="1" ht="12">
      <c r="H4" s="37" t="s">
        <v>7</v>
      </c>
    </row>
    <row r="6" spans="1:10" ht="15.75" customHeight="1">
      <c r="A6" s="143" t="s">
        <v>32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5.7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9" ht="15.75">
      <c r="K9" s="3" t="s">
        <v>4</v>
      </c>
    </row>
    <row r="10" spans="1:11" s="15" customFormat="1" ht="12.75" customHeight="1">
      <c r="A10" s="140" t="s">
        <v>1</v>
      </c>
      <c r="B10" s="140" t="s">
        <v>31</v>
      </c>
      <c r="C10" s="140" t="s">
        <v>22</v>
      </c>
      <c r="D10" s="140" t="s">
        <v>8</v>
      </c>
      <c r="E10" s="140" t="s">
        <v>9</v>
      </c>
      <c r="F10" s="140" t="s">
        <v>34</v>
      </c>
      <c r="G10" s="139" t="s">
        <v>33</v>
      </c>
      <c r="H10" s="139"/>
      <c r="I10" s="139"/>
      <c r="J10" s="139"/>
      <c r="K10" s="139"/>
    </row>
    <row r="11" spans="1:11" s="15" customFormat="1" ht="12.75" customHeight="1">
      <c r="A11" s="141"/>
      <c r="B11" s="141"/>
      <c r="C11" s="141"/>
      <c r="D11" s="141"/>
      <c r="E11" s="141"/>
      <c r="F11" s="141"/>
      <c r="G11" s="139" t="s">
        <v>28</v>
      </c>
      <c r="H11" s="139" t="s">
        <v>13</v>
      </c>
      <c r="I11" s="139" t="s">
        <v>29</v>
      </c>
      <c r="J11" s="139" t="s">
        <v>30</v>
      </c>
      <c r="K11" s="139"/>
    </row>
    <row r="12" spans="1:11" s="15" customFormat="1" ht="53.25" customHeight="1">
      <c r="A12" s="142"/>
      <c r="B12" s="142"/>
      <c r="C12" s="142"/>
      <c r="D12" s="142"/>
      <c r="E12" s="142"/>
      <c r="F12" s="142"/>
      <c r="G12" s="139"/>
      <c r="H12" s="139"/>
      <c r="I12" s="139"/>
      <c r="J12" s="13" t="s">
        <v>46</v>
      </c>
      <c r="K12" s="13" t="s">
        <v>68</v>
      </c>
    </row>
    <row r="13" spans="1:11" s="9" customFormat="1" ht="11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1" ht="20.25" customHeight="1">
      <c r="A14" s="16" t="s">
        <v>16</v>
      </c>
      <c r="B14" s="23" t="s">
        <v>319</v>
      </c>
      <c r="C14" s="16" t="s">
        <v>109</v>
      </c>
      <c r="D14" s="24">
        <v>750</v>
      </c>
      <c r="E14" s="24">
        <v>75023</v>
      </c>
      <c r="F14" s="25">
        <v>55000</v>
      </c>
      <c r="G14" s="25">
        <v>55000</v>
      </c>
      <c r="H14" s="29"/>
      <c r="I14" s="25"/>
      <c r="J14" s="25"/>
      <c r="K14" s="25"/>
    </row>
    <row r="15" spans="1:11" ht="20.25" customHeight="1">
      <c r="A15" s="113"/>
      <c r="B15" s="114" t="s">
        <v>320</v>
      </c>
      <c r="C15" s="113"/>
      <c r="D15" s="115"/>
      <c r="E15" s="115"/>
      <c r="F15" s="51"/>
      <c r="G15" s="51"/>
      <c r="H15" s="31"/>
      <c r="I15" s="51"/>
      <c r="J15" s="51"/>
      <c r="K15" s="51"/>
    </row>
    <row r="16" spans="1:11" ht="20.25" customHeight="1">
      <c r="A16" s="17" t="s">
        <v>17</v>
      </c>
      <c r="B16" s="17" t="s">
        <v>110</v>
      </c>
      <c r="C16" s="17" t="s">
        <v>109</v>
      </c>
      <c r="D16" s="28">
        <v>851</v>
      </c>
      <c r="E16" s="28">
        <v>85154</v>
      </c>
      <c r="F16" s="27">
        <v>17000</v>
      </c>
      <c r="G16" s="27">
        <v>17000</v>
      </c>
      <c r="H16" s="27"/>
      <c r="I16" s="27"/>
      <c r="J16" s="116"/>
      <c r="K16" s="116"/>
    </row>
    <row r="17" spans="1:11" ht="20.25" customHeight="1">
      <c r="A17" s="10" t="s">
        <v>18</v>
      </c>
      <c r="B17" s="10" t="s">
        <v>288</v>
      </c>
      <c r="C17" s="10" t="s">
        <v>109</v>
      </c>
      <c r="D17" s="49">
        <v>921</v>
      </c>
      <c r="E17" s="49">
        <v>92109</v>
      </c>
      <c r="F17" s="50">
        <v>381957</v>
      </c>
      <c r="G17" s="50">
        <v>167591</v>
      </c>
      <c r="H17" s="50"/>
      <c r="I17" s="50"/>
      <c r="J17" s="52">
        <v>214366</v>
      </c>
      <c r="K17" s="52" t="s">
        <v>290</v>
      </c>
    </row>
    <row r="18" spans="1:11" ht="20.25" customHeight="1">
      <c r="A18" s="113"/>
      <c r="B18" s="113" t="s">
        <v>289</v>
      </c>
      <c r="C18" s="113"/>
      <c r="D18" s="115"/>
      <c r="E18" s="115"/>
      <c r="F18" s="51"/>
      <c r="G18" s="51"/>
      <c r="H18" s="51"/>
      <c r="I18" s="51"/>
      <c r="J18" s="31"/>
      <c r="K18" s="31"/>
    </row>
    <row r="19" spans="1:11" ht="20.25" customHeight="1">
      <c r="A19" s="10" t="s">
        <v>19</v>
      </c>
      <c r="B19" s="10" t="s">
        <v>111</v>
      </c>
      <c r="C19" s="10" t="s">
        <v>109</v>
      </c>
      <c r="D19" s="49">
        <v>900</v>
      </c>
      <c r="E19" s="49">
        <v>90015</v>
      </c>
      <c r="F19" s="50">
        <v>143308</v>
      </c>
      <c r="G19" s="50">
        <v>143308</v>
      </c>
      <c r="H19" s="50"/>
      <c r="I19" s="50"/>
      <c r="J19" s="52"/>
      <c r="K19" s="52"/>
    </row>
    <row r="20" spans="1:11" ht="20.25" customHeight="1">
      <c r="A20" s="113"/>
      <c r="B20" s="113" t="s">
        <v>291</v>
      </c>
      <c r="C20" s="113"/>
      <c r="D20" s="115"/>
      <c r="E20" s="115"/>
      <c r="F20" s="51"/>
      <c r="G20" s="51"/>
      <c r="H20" s="51"/>
      <c r="I20" s="51"/>
      <c r="J20" s="31"/>
      <c r="K20" s="31"/>
    </row>
    <row r="21" spans="1:11" ht="20.25" customHeight="1">
      <c r="A21" s="108" t="s">
        <v>20</v>
      </c>
      <c r="B21" s="26" t="s">
        <v>292</v>
      </c>
      <c r="C21" s="10" t="s">
        <v>109</v>
      </c>
      <c r="D21" s="4">
        <v>900</v>
      </c>
      <c r="E21" s="40">
        <v>9001</v>
      </c>
      <c r="F21" s="40">
        <v>240000</v>
      </c>
      <c r="G21" s="119">
        <v>240000</v>
      </c>
      <c r="H21" s="50"/>
      <c r="I21" s="50"/>
      <c r="J21" s="52"/>
      <c r="K21" s="52"/>
    </row>
    <row r="22" spans="1:11" ht="20.25" customHeight="1">
      <c r="A22" s="10"/>
      <c r="B22" s="10" t="s">
        <v>112</v>
      </c>
      <c r="C22" s="10"/>
      <c r="D22" s="49"/>
      <c r="E22" s="49"/>
      <c r="F22" s="50"/>
      <c r="G22" s="50"/>
      <c r="H22" s="50"/>
      <c r="I22" s="50"/>
      <c r="J22" s="52"/>
      <c r="K22" s="52"/>
    </row>
    <row r="23" spans="1:11" ht="20.25" customHeight="1">
      <c r="A23" s="10"/>
      <c r="B23" s="10" t="s">
        <v>293</v>
      </c>
      <c r="C23" s="10"/>
      <c r="D23" s="49"/>
      <c r="E23" s="49"/>
      <c r="F23" s="50"/>
      <c r="G23" s="50"/>
      <c r="H23" s="50"/>
      <c r="I23" s="50"/>
      <c r="J23" s="52"/>
      <c r="K23" s="52"/>
    </row>
    <row r="24" spans="1:11" ht="20.25" customHeight="1">
      <c r="A24" s="113"/>
      <c r="B24" s="113" t="s">
        <v>294</v>
      </c>
      <c r="C24" s="113"/>
      <c r="D24" s="115"/>
      <c r="E24" s="115"/>
      <c r="F24" s="51"/>
      <c r="G24" s="51"/>
      <c r="H24" s="51"/>
      <c r="I24" s="51"/>
      <c r="J24" s="31"/>
      <c r="K24" s="31"/>
    </row>
    <row r="25" spans="1:11" ht="20.25" customHeight="1">
      <c r="A25" s="17" t="s">
        <v>21</v>
      </c>
      <c r="B25" s="17" t="s">
        <v>321</v>
      </c>
      <c r="C25" s="17"/>
      <c r="D25" s="28">
        <v>926</v>
      </c>
      <c r="E25" s="28">
        <v>92605</v>
      </c>
      <c r="F25" s="27">
        <v>40000</v>
      </c>
      <c r="G25" s="27">
        <v>40000</v>
      </c>
      <c r="H25" s="27"/>
      <c r="I25" s="27"/>
      <c r="J25" s="116"/>
      <c r="K25" s="116"/>
    </row>
    <row r="26" spans="1:11" ht="20.25" customHeight="1">
      <c r="A26" s="10" t="s">
        <v>67</v>
      </c>
      <c r="B26" s="10" t="s">
        <v>322</v>
      </c>
      <c r="C26" s="10"/>
      <c r="D26" s="49">
        <v>801</v>
      </c>
      <c r="E26" s="49">
        <v>80101</v>
      </c>
      <c r="F26" s="50">
        <v>40000</v>
      </c>
      <c r="G26" s="50">
        <v>40000</v>
      </c>
      <c r="H26" s="50"/>
      <c r="I26" s="50"/>
      <c r="J26" s="52"/>
      <c r="K26" s="52"/>
    </row>
    <row r="27" spans="1:11" ht="20.25" customHeight="1">
      <c r="A27" s="10"/>
      <c r="B27" s="10" t="s">
        <v>323</v>
      </c>
      <c r="C27" s="10"/>
      <c r="E27" s="6"/>
      <c r="F27" s="6"/>
      <c r="H27" s="50"/>
      <c r="I27" s="50"/>
      <c r="J27" s="52"/>
      <c r="K27" s="52"/>
    </row>
    <row r="28" spans="1:11" ht="20.25" customHeight="1">
      <c r="A28" s="17"/>
      <c r="B28" s="12"/>
      <c r="C28" s="17"/>
      <c r="D28" s="17"/>
      <c r="E28" s="17"/>
      <c r="F28" s="27">
        <f>SUM(F14:F28)</f>
        <v>917265</v>
      </c>
      <c r="G28" s="27">
        <f>SUM(G14:G27)</f>
        <v>702899</v>
      </c>
      <c r="H28" s="27"/>
      <c r="I28" s="27"/>
      <c r="J28" s="27">
        <f>SUM(J14:J25)</f>
        <v>214366</v>
      </c>
      <c r="K28" s="18"/>
    </row>
    <row r="31" ht="15.75">
      <c r="I31" s="4"/>
    </row>
    <row r="32" ht="15.75">
      <c r="I32" s="4"/>
    </row>
  </sheetData>
  <mergeCells count="12">
    <mergeCell ref="D10:D12"/>
    <mergeCell ref="A6:J7"/>
    <mergeCell ref="F10:F12"/>
    <mergeCell ref="E10:E12"/>
    <mergeCell ref="A10:A12"/>
    <mergeCell ref="B10:B12"/>
    <mergeCell ref="C10:C12"/>
    <mergeCell ref="G11:G12"/>
    <mergeCell ref="H11:H12"/>
    <mergeCell ref="I11:I12"/>
    <mergeCell ref="J11:K11"/>
    <mergeCell ref="G10:K10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Footer>&amp;C45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2">
      <selection activeCell="H23" sqref="H23"/>
    </sheetView>
  </sheetViews>
  <sheetFormatPr defaultColWidth="9.00390625" defaultRowHeight="12.75"/>
  <cols>
    <col min="1" max="1" width="4.625" style="26" customWidth="1"/>
    <col min="2" max="2" width="43.25390625" style="26" customWidth="1"/>
    <col min="3" max="3" width="9.875" style="26" customWidth="1"/>
    <col min="4" max="5" width="9.125" style="26" customWidth="1"/>
    <col min="6" max="6" width="10.00390625" style="26" customWidth="1"/>
    <col min="7" max="16384" width="9.125" style="26" customWidth="1"/>
  </cols>
  <sheetData>
    <row r="1" s="37" customFormat="1" ht="12">
      <c r="D1" s="37" t="s">
        <v>24</v>
      </c>
    </row>
    <row r="2" spans="2:4" s="37" customFormat="1" ht="12">
      <c r="B2" s="37" t="s">
        <v>49</v>
      </c>
      <c r="D2" s="37" t="s">
        <v>5</v>
      </c>
    </row>
    <row r="3" s="37" customFormat="1" ht="12">
      <c r="D3" s="37" t="s">
        <v>6</v>
      </c>
    </row>
    <row r="4" s="37" customFormat="1" ht="12">
      <c r="D4" s="37" t="s">
        <v>7</v>
      </c>
    </row>
    <row r="5" ht="15.75">
      <c r="C5" s="1"/>
    </row>
    <row r="7" spans="1:6" ht="25.5" customHeight="1">
      <c r="A7" s="146" t="s">
        <v>63</v>
      </c>
      <c r="B7" s="146"/>
      <c r="C7" s="146"/>
      <c r="D7" s="146"/>
      <c r="E7" s="146"/>
      <c r="F7" s="146"/>
    </row>
    <row r="8" spans="1:6" ht="25.5" customHeight="1">
      <c r="A8" s="19"/>
      <c r="B8" s="19"/>
      <c r="C8" s="19"/>
      <c r="D8" s="19"/>
      <c r="E8" s="19"/>
      <c r="F8" s="19"/>
    </row>
    <row r="9" ht="12.75">
      <c r="F9" s="39" t="s">
        <v>4</v>
      </c>
    </row>
    <row r="10" spans="1:6" ht="35.25" customHeight="1">
      <c r="A10" s="145" t="s">
        <v>48</v>
      </c>
      <c r="B10" s="145" t="s">
        <v>64</v>
      </c>
      <c r="C10" s="145" t="s">
        <v>51</v>
      </c>
      <c r="D10" s="145" t="s">
        <v>52</v>
      </c>
      <c r="E10" s="145"/>
      <c r="F10" s="145"/>
    </row>
    <row r="11" spans="1:6" ht="27.75" customHeight="1">
      <c r="A11" s="145"/>
      <c r="B11" s="145"/>
      <c r="C11" s="145"/>
      <c r="D11" s="32" t="s">
        <v>53</v>
      </c>
      <c r="E11" s="32" t="s">
        <v>54</v>
      </c>
      <c r="F11" s="32" t="s">
        <v>55</v>
      </c>
    </row>
    <row r="12" spans="1:6" ht="12.75">
      <c r="A12" s="40" t="s">
        <v>14</v>
      </c>
      <c r="B12" s="21" t="s">
        <v>62</v>
      </c>
      <c r="C12" s="53"/>
      <c r="D12" s="53"/>
      <c r="E12" s="53"/>
      <c r="F12" s="53"/>
    </row>
    <row r="13" spans="1:6" ht="12.75">
      <c r="A13" s="21"/>
      <c r="B13" s="33" t="s">
        <v>69</v>
      </c>
      <c r="C13" s="53"/>
      <c r="D13" s="53"/>
      <c r="E13" s="53"/>
      <c r="F13" s="53"/>
    </row>
    <row r="14" spans="1:6" ht="12.75">
      <c r="A14" s="21"/>
      <c r="B14" s="33" t="s">
        <v>58</v>
      </c>
      <c r="C14" s="53"/>
      <c r="D14" s="53"/>
      <c r="E14" s="53"/>
      <c r="F14" s="53"/>
    </row>
    <row r="15" spans="1:6" ht="12.75">
      <c r="A15" s="21"/>
      <c r="B15" s="33" t="s">
        <v>59</v>
      </c>
      <c r="C15" s="53"/>
      <c r="D15" s="53"/>
      <c r="E15" s="53"/>
      <c r="F15" s="53"/>
    </row>
    <row r="16" spans="1:6" ht="12.75">
      <c r="A16" s="22"/>
      <c r="B16" s="34" t="s">
        <v>60</v>
      </c>
      <c r="C16" s="56"/>
      <c r="D16" s="56"/>
      <c r="E16" s="56"/>
      <c r="F16" s="56"/>
    </row>
    <row r="17" spans="1:6" ht="12.75">
      <c r="A17" s="40" t="s">
        <v>15</v>
      </c>
      <c r="B17" s="21" t="s">
        <v>61</v>
      </c>
      <c r="C17" s="57">
        <v>2864517</v>
      </c>
      <c r="D17" s="57">
        <v>6365912</v>
      </c>
      <c r="E17" s="57">
        <v>4300000</v>
      </c>
      <c r="F17" s="57">
        <v>10665912</v>
      </c>
    </row>
    <row r="18" spans="1:6" ht="12.75">
      <c r="A18" s="21"/>
      <c r="B18" s="33" t="s">
        <v>69</v>
      </c>
      <c r="C18" s="53">
        <v>745019</v>
      </c>
      <c r="D18" s="53">
        <v>1273182</v>
      </c>
      <c r="E18" s="53">
        <v>860000</v>
      </c>
      <c r="F18" s="53">
        <v>2133182</v>
      </c>
    </row>
    <row r="19" spans="1:6" ht="12.75">
      <c r="A19" s="21"/>
      <c r="B19" s="33" t="s">
        <v>58</v>
      </c>
      <c r="C19" s="53">
        <v>111806</v>
      </c>
      <c r="D19" s="53"/>
      <c r="E19" s="53"/>
      <c r="F19" s="53"/>
    </row>
    <row r="20" spans="1:6" ht="12.75">
      <c r="A20" s="21"/>
      <c r="B20" s="33" t="s">
        <v>59</v>
      </c>
      <c r="C20" s="53"/>
      <c r="D20" s="53"/>
      <c r="E20" s="53"/>
      <c r="F20" s="53"/>
    </row>
    <row r="21" spans="1:6" ht="12.75">
      <c r="A21" s="22"/>
      <c r="B21" s="34" t="s">
        <v>60</v>
      </c>
      <c r="C21" s="56">
        <v>2007692</v>
      </c>
      <c r="D21" s="56">
        <v>5092730</v>
      </c>
      <c r="E21" s="56">
        <v>3440000</v>
      </c>
      <c r="F21" s="56">
        <v>8532730</v>
      </c>
    </row>
    <row r="22" spans="1:6" ht="12.75">
      <c r="A22" s="40"/>
      <c r="B22" s="21" t="s">
        <v>66</v>
      </c>
      <c r="C22" s="57">
        <v>2864517</v>
      </c>
      <c r="D22" s="57">
        <v>6365912</v>
      </c>
      <c r="E22" s="57">
        <v>4300000</v>
      </c>
      <c r="F22" s="57">
        <v>10665912</v>
      </c>
    </row>
    <row r="23" spans="1:6" ht="12.75">
      <c r="A23" s="21"/>
      <c r="B23" s="33" t="s">
        <v>69</v>
      </c>
      <c r="C23" s="53">
        <v>745019</v>
      </c>
      <c r="D23" s="53">
        <v>1273182</v>
      </c>
      <c r="E23" s="53">
        <v>860000</v>
      </c>
      <c r="F23" s="53">
        <v>2133182</v>
      </c>
    </row>
    <row r="24" spans="1:6" ht="12.75">
      <c r="A24" s="21"/>
      <c r="B24" s="33" t="s">
        <v>58</v>
      </c>
      <c r="C24" s="53">
        <v>111806</v>
      </c>
      <c r="D24" s="53"/>
      <c r="E24" s="53"/>
      <c r="F24" s="53"/>
    </row>
    <row r="25" spans="1:6" ht="12.75">
      <c r="A25" s="21"/>
      <c r="B25" s="33" t="s">
        <v>59</v>
      </c>
      <c r="C25" s="53"/>
      <c r="D25" s="53"/>
      <c r="E25" s="53"/>
      <c r="F25" s="53"/>
    </row>
    <row r="26" spans="1:6" ht="12.75">
      <c r="A26" s="22"/>
      <c r="B26" s="34" t="s">
        <v>60</v>
      </c>
      <c r="C26" s="56">
        <v>2007692</v>
      </c>
      <c r="D26" s="56">
        <v>5092730</v>
      </c>
      <c r="E26" s="56">
        <v>3440000</v>
      </c>
      <c r="F26" s="56">
        <v>8532730</v>
      </c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29">
      <selection activeCell="K54" sqref="K54"/>
    </sheetView>
  </sheetViews>
  <sheetFormatPr defaultColWidth="9.00390625" defaultRowHeight="12.75"/>
  <cols>
    <col min="1" max="1" width="4.625" style="26" customWidth="1"/>
    <col min="2" max="2" width="37.125" style="26" customWidth="1"/>
    <col min="3" max="4" width="9.125" style="26" customWidth="1"/>
    <col min="5" max="5" width="29.875" style="26" customWidth="1"/>
    <col min="6" max="6" width="9.75390625" style="26" customWidth="1"/>
    <col min="7" max="7" width="9.875" style="26" customWidth="1"/>
    <col min="8" max="9" width="9.125" style="26" customWidth="1"/>
    <col min="10" max="10" width="9.875" style="26" bestFit="1" customWidth="1"/>
    <col min="11" max="16384" width="9.125" style="26" customWidth="1"/>
  </cols>
  <sheetData>
    <row r="1" s="37" customFormat="1" ht="12">
      <c r="G1" s="37" t="s">
        <v>70</v>
      </c>
    </row>
    <row r="2" spans="2:7" s="37" customFormat="1" ht="12">
      <c r="B2" s="37" t="s">
        <v>49</v>
      </c>
      <c r="G2" s="37" t="s">
        <v>5</v>
      </c>
    </row>
    <row r="3" s="37" customFormat="1" ht="12">
      <c r="G3" s="37" t="s">
        <v>6</v>
      </c>
    </row>
    <row r="4" s="37" customFormat="1" ht="12">
      <c r="G4" s="37" t="s">
        <v>7</v>
      </c>
    </row>
    <row r="6" spans="1:10" ht="25.5" customHeight="1">
      <c r="A6" s="147" t="s">
        <v>47</v>
      </c>
      <c r="B6" s="147"/>
      <c r="C6" s="147"/>
      <c r="D6" s="147"/>
      <c r="E6" s="147"/>
      <c r="F6" s="147"/>
      <c r="G6" s="147"/>
      <c r="H6" s="147"/>
      <c r="I6" s="147"/>
      <c r="J6" s="147"/>
    </row>
    <row r="7" ht="12.75">
      <c r="J7" s="39" t="s">
        <v>4</v>
      </c>
    </row>
    <row r="8" spans="1:10" ht="35.25" customHeight="1">
      <c r="A8" s="145" t="s">
        <v>48</v>
      </c>
      <c r="B8" s="145" t="s">
        <v>49</v>
      </c>
      <c r="C8" s="145" t="s">
        <v>8</v>
      </c>
      <c r="D8" s="145" t="s">
        <v>9</v>
      </c>
      <c r="E8" s="145" t="s">
        <v>50</v>
      </c>
      <c r="F8" s="145"/>
      <c r="G8" s="145" t="s">
        <v>51</v>
      </c>
      <c r="H8" s="145" t="s">
        <v>52</v>
      </c>
      <c r="I8" s="145"/>
      <c r="J8" s="145"/>
    </row>
    <row r="9" spans="1:10" ht="27.75" customHeight="1">
      <c r="A9" s="145"/>
      <c r="B9" s="145"/>
      <c r="C9" s="145"/>
      <c r="D9" s="145"/>
      <c r="E9" s="32" t="s">
        <v>56</v>
      </c>
      <c r="F9" s="32" t="s">
        <v>46</v>
      </c>
      <c r="G9" s="145"/>
      <c r="H9" s="32" t="s">
        <v>53</v>
      </c>
      <c r="I9" s="32" t="s">
        <v>54</v>
      </c>
      <c r="J9" s="32" t="s">
        <v>55</v>
      </c>
    </row>
    <row r="10" spans="1:10" ht="12.75">
      <c r="A10" s="20" t="s">
        <v>16</v>
      </c>
      <c r="B10" s="20" t="s">
        <v>295</v>
      </c>
      <c r="C10" s="20">
        <v>921</v>
      </c>
      <c r="D10" s="20">
        <v>92109</v>
      </c>
      <c r="E10" s="20" t="s">
        <v>57</v>
      </c>
      <c r="F10" s="117">
        <v>249220</v>
      </c>
      <c r="G10" s="117">
        <v>245560</v>
      </c>
      <c r="H10" s="20"/>
      <c r="I10" s="20"/>
      <c r="J10" s="20"/>
    </row>
    <row r="11" spans="1:10" ht="12.75">
      <c r="A11" s="21"/>
      <c r="B11" s="21" t="s">
        <v>298</v>
      </c>
      <c r="C11" s="21">
        <v>851</v>
      </c>
      <c r="D11" s="21">
        <v>85154</v>
      </c>
      <c r="E11" s="35" t="s">
        <v>69</v>
      </c>
      <c r="F11" s="55">
        <v>70632</v>
      </c>
      <c r="G11" s="55">
        <v>66972</v>
      </c>
      <c r="H11" s="21"/>
      <c r="I11" s="21"/>
      <c r="J11" s="21"/>
    </row>
    <row r="12" spans="1:10" ht="12.75">
      <c r="A12" s="21"/>
      <c r="B12" s="21" t="s">
        <v>296</v>
      </c>
      <c r="C12" s="21"/>
      <c r="D12" s="21"/>
      <c r="E12" s="35"/>
      <c r="F12" s="53"/>
      <c r="G12" s="53"/>
      <c r="H12" s="21"/>
      <c r="I12" s="21"/>
      <c r="J12" s="21"/>
    </row>
    <row r="13" spans="1:10" ht="12.75">
      <c r="A13" s="21"/>
      <c r="B13" s="21" t="s">
        <v>299</v>
      </c>
      <c r="C13" s="21"/>
      <c r="D13" s="21"/>
      <c r="E13" s="35" t="s">
        <v>58</v>
      </c>
      <c r="F13" s="53"/>
      <c r="G13" s="53"/>
      <c r="H13" s="21"/>
      <c r="I13" s="21"/>
      <c r="J13" s="21"/>
    </row>
    <row r="14" spans="1:10" ht="12.75">
      <c r="A14" s="21"/>
      <c r="B14" s="21" t="s">
        <v>297</v>
      </c>
      <c r="C14" s="21"/>
      <c r="D14" s="21"/>
      <c r="E14" s="35"/>
      <c r="F14" s="53"/>
      <c r="G14" s="53"/>
      <c r="H14" s="21"/>
      <c r="I14" s="21"/>
      <c r="J14" s="21"/>
    </row>
    <row r="15" spans="1:10" ht="12.75">
      <c r="A15" s="21"/>
      <c r="B15" s="21" t="s">
        <v>300</v>
      </c>
      <c r="C15" s="21"/>
      <c r="D15" s="21"/>
      <c r="E15" s="35" t="s">
        <v>59</v>
      </c>
      <c r="F15" s="53"/>
      <c r="G15" s="53"/>
      <c r="H15" s="21"/>
      <c r="I15" s="21"/>
      <c r="J15" s="21"/>
    </row>
    <row r="16" spans="1:10" ht="12.75">
      <c r="A16" s="21"/>
      <c r="B16" s="21" t="s">
        <v>301</v>
      </c>
      <c r="C16" s="21"/>
      <c r="D16" s="21"/>
      <c r="E16" s="35" t="s">
        <v>60</v>
      </c>
      <c r="F16" s="53">
        <v>178588</v>
      </c>
      <c r="G16" s="53">
        <v>178588</v>
      </c>
      <c r="H16" s="21"/>
      <c r="I16" s="21"/>
      <c r="J16" s="21"/>
    </row>
    <row r="17" spans="1:10" ht="12.75">
      <c r="A17" s="21"/>
      <c r="B17" s="21"/>
      <c r="C17" s="21"/>
      <c r="D17" s="21"/>
      <c r="E17" s="21"/>
      <c r="F17" s="53"/>
      <c r="G17" s="53"/>
      <c r="H17" s="21"/>
      <c r="I17" s="21"/>
      <c r="J17" s="21"/>
    </row>
    <row r="18" spans="1:10" ht="12.75">
      <c r="A18" s="20" t="s">
        <v>17</v>
      </c>
      <c r="B18" s="20" t="s">
        <v>302</v>
      </c>
      <c r="C18" s="20">
        <v>900</v>
      </c>
      <c r="D18" s="20">
        <v>90001</v>
      </c>
      <c r="E18" s="20" t="s">
        <v>57</v>
      </c>
      <c r="F18" s="54">
        <f>SUM(F19:F23)</f>
        <v>1152261</v>
      </c>
      <c r="G18" s="54">
        <f>SUM(G19:G23)</f>
        <v>1127000</v>
      </c>
      <c r="H18" s="20"/>
      <c r="I18" s="20"/>
      <c r="J18" s="20"/>
    </row>
    <row r="19" spans="1:10" ht="12.75">
      <c r="A19" s="21"/>
      <c r="B19" s="21" t="s">
        <v>303</v>
      </c>
      <c r="C19" s="21"/>
      <c r="D19" s="21"/>
      <c r="E19" s="35" t="s">
        <v>69</v>
      </c>
      <c r="F19" s="53">
        <v>313717</v>
      </c>
      <c r="G19" s="53">
        <v>288456</v>
      </c>
      <c r="H19" s="21"/>
      <c r="I19" s="21"/>
      <c r="J19" s="21"/>
    </row>
    <row r="20" spans="1:10" ht="12.75">
      <c r="A20" s="21"/>
      <c r="B20" s="21" t="s">
        <v>304</v>
      </c>
      <c r="C20" s="21"/>
      <c r="D20" s="21"/>
      <c r="E20" s="35" t="s">
        <v>58</v>
      </c>
      <c r="F20" s="53">
        <v>111806</v>
      </c>
      <c r="G20" s="53">
        <v>111806</v>
      </c>
      <c r="H20" s="21"/>
      <c r="I20" s="21"/>
      <c r="J20" s="21"/>
    </row>
    <row r="21" spans="1:10" ht="12.75">
      <c r="A21" s="21"/>
      <c r="B21" s="21" t="s">
        <v>305</v>
      </c>
      <c r="C21" s="21"/>
      <c r="D21" s="21"/>
      <c r="E21" s="35" t="s">
        <v>59</v>
      </c>
      <c r="F21" s="53"/>
      <c r="G21" s="53"/>
      <c r="H21" s="21"/>
      <c r="I21" s="21"/>
      <c r="J21" s="21"/>
    </row>
    <row r="22" spans="1:10" ht="12.75">
      <c r="A22" s="21"/>
      <c r="B22" s="21" t="s">
        <v>306</v>
      </c>
      <c r="C22" s="21"/>
      <c r="D22" s="21"/>
      <c r="E22" s="35" t="s">
        <v>60</v>
      </c>
      <c r="F22" s="53">
        <v>726738</v>
      </c>
      <c r="G22" s="53">
        <v>726738</v>
      </c>
      <c r="H22" s="21"/>
      <c r="I22" s="21"/>
      <c r="J22" s="21"/>
    </row>
    <row r="23" spans="1:10" ht="12.75">
      <c r="A23" s="22"/>
      <c r="B23" s="22" t="s">
        <v>307</v>
      </c>
      <c r="C23" s="22"/>
      <c r="D23" s="22"/>
      <c r="E23" s="22"/>
      <c r="F23" s="56"/>
      <c r="G23" s="56"/>
      <c r="H23" s="22"/>
      <c r="I23" s="22"/>
      <c r="J23" s="22"/>
    </row>
    <row r="24" spans="1:10" ht="12.75">
      <c r="A24" s="21" t="s">
        <v>18</v>
      </c>
      <c r="B24" s="21" t="s">
        <v>308</v>
      </c>
      <c r="C24" s="21">
        <v>900</v>
      </c>
      <c r="D24" s="21">
        <v>90001</v>
      </c>
      <c r="E24" s="21" t="s">
        <v>57</v>
      </c>
      <c r="F24" s="54">
        <f>SUM(F25:F28)</f>
        <v>6836660</v>
      </c>
      <c r="G24" s="54">
        <f>SUM(G25:G28)</f>
        <v>1000000</v>
      </c>
      <c r="H24" s="54">
        <v>3439160</v>
      </c>
      <c r="I24" s="54">
        <v>2300000</v>
      </c>
      <c r="J24" s="54">
        <v>5739160</v>
      </c>
    </row>
    <row r="25" spans="1:10" ht="12.75">
      <c r="A25" s="21"/>
      <c r="B25" s="21" t="s">
        <v>309</v>
      </c>
      <c r="C25" s="21"/>
      <c r="D25" s="21"/>
      <c r="E25" s="35" t="s">
        <v>69</v>
      </c>
      <c r="F25" s="53">
        <v>1445332</v>
      </c>
      <c r="G25" s="53">
        <v>200000</v>
      </c>
      <c r="H25" s="53">
        <v>687832</v>
      </c>
      <c r="I25" s="53">
        <v>460000</v>
      </c>
      <c r="J25" s="53">
        <v>1147832</v>
      </c>
    </row>
    <row r="26" spans="1:10" ht="12.75">
      <c r="A26" s="21"/>
      <c r="B26" s="21" t="s">
        <v>310</v>
      </c>
      <c r="C26" s="21"/>
      <c r="D26" s="21"/>
      <c r="E26" s="35" t="s">
        <v>58</v>
      </c>
      <c r="F26" s="53"/>
      <c r="G26" s="53"/>
      <c r="H26" s="53"/>
      <c r="I26" s="53"/>
      <c r="J26" s="53"/>
    </row>
    <row r="27" spans="1:10" ht="12.75">
      <c r="A27" s="21"/>
      <c r="B27" s="21" t="s">
        <v>311</v>
      </c>
      <c r="C27" s="21"/>
      <c r="D27" s="21"/>
      <c r="E27" s="35" t="s">
        <v>59</v>
      </c>
      <c r="F27" s="53"/>
      <c r="G27" s="53"/>
      <c r="H27" s="53"/>
      <c r="I27" s="53"/>
      <c r="J27" s="53"/>
    </row>
    <row r="28" spans="1:10" ht="12.75">
      <c r="A28" s="21"/>
      <c r="B28" s="21" t="s">
        <v>312</v>
      </c>
      <c r="C28" s="21"/>
      <c r="D28" s="21"/>
      <c r="E28" s="35" t="s">
        <v>60</v>
      </c>
      <c r="F28" s="53">
        <v>5391328</v>
      </c>
      <c r="G28" s="53">
        <v>800000</v>
      </c>
      <c r="H28" s="53">
        <v>2751328</v>
      </c>
      <c r="I28" s="53">
        <v>1840000</v>
      </c>
      <c r="J28" s="53">
        <v>4591328</v>
      </c>
    </row>
    <row r="29" spans="1:10" ht="12.75">
      <c r="A29" s="20" t="s">
        <v>19</v>
      </c>
      <c r="B29" s="20" t="s">
        <v>313</v>
      </c>
      <c r="C29" s="20">
        <v>921</v>
      </c>
      <c r="D29" s="20">
        <v>92120</v>
      </c>
      <c r="E29" s="20" t="s">
        <v>57</v>
      </c>
      <c r="F29" s="54">
        <f>SUM(F30:F34)</f>
        <v>6032500</v>
      </c>
      <c r="G29" s="54">
        <f>SUM(G30:G34)</f>
        <v>50000</v>
      </c>
      <c r="H29" s="54">
        <v>1500000</v>
      </c>
      <c r="I29" s="54">
        <v>2000000</v>
      </c>
      <c r="J29" s="54">
        <v>3500000</v>
      </c>
    </row>
    <row r="30" spans="1:10" ht="12.75">
      <c r="A30" s="21"/>
      <c r="B30" s="21" t="s">
        <v>314</v>
      </c>
      <c r="C30" s="21"/>
      <c r="D30" s="21"/>
      <c r="E30" s="35" t="s">
        <v>69</v>
      </c>
      <c r="F30" s="53">
        <v>1232500</v>
      </c>
      <c r="G30" s="53">
        <v>10000</v>
      </c>
      <c r="H30" s="53">
        <v>300000</v>
      </c>
      <c r="I30" s="53">
        <v>400000</v>
      </c>
      <c r="J30" s="53">
        <v>700000</v>
      </c>
    </row>
    <row r="31" spans="1:10" ht="12.75">
      <c r="A31" s="21"/>
      <c r="B31" s="21" t="s">
        <v>315</v>
      </c>
      <c r="C31" s="21"/>
      <c r="D31" s="21"/>
      <c r="E31" s="35" t="s">
        <v>58</v>
      </c>
      <c r="F31" s="53"/>
      <c r="G31" s="53"/>
      <c r="H31" s="53"/>
      <c r="I31" s="53"/>
      <c r="J31" s="53"/>
    </row>
    <row r="32" spans="1:10" ht="12.75">
      <c r="A32" s="21"/>
      <c r="B32" s="21" t="s">
        <v>316</v>
      </c>
      <c r="C32" s="21"/>
      <c r="D32" s="21"/>
      <c r="E32" s="35" t="s">
        <v>59</v>
      </c>
      <c r="F32" s="53"/>
      <c r="G32" s="53"/>
      <c r="H32" s="53"/>
      <c r="I32" s="53"/>
      <c r="J32" s="53"/>
    </row>
    <row r="33" spans="1:10" ht="12.75">
      <c r="A33" s="21"/>
      <c r="B33" s="21" t="s">
        <v>317</v>
      </c>
      <c r="C33" s="21"/>
      <c r="D33" s="21"/>
      <c r="E33" s="35" t="s">
        <v>60</v>
      </c>
      <c r="F33" s="53">
        <v>4800000</v>
      </c>
      <c r="G33" s="53">
        <v>40000</v>
      </c>
      <c r="H33" s="53">
        <v>1200000</v>
      </c>
      <c r="I33" s="53">
        <v>1600000</v>
      </c>
      <c r="J33" s="53">
        <v>2800000</v>
      </c>
    </row>
    <row r="34" spans="1:10" ht="12.75">
      <c r="A34" s="22"/>
      <c r="B34" s="22" t="s">
        <v>318</v>
      </c>
      <c r="C34" s="22"/>
      <c r="D34" s="22"/>
      <c r="E34" s="22"/>
      <c r="F34" s="56"/>
      <c r="G34" s="56"/>
      <c r="H34" s="56"/>
      <c r="I34" s="56"/>
      <c r="J34" s="56"/>
    </row>
    <row r="35" spans="1:10" ht="12.75">
      <c r="A35" s="21" t="s">
        <v>20</v>
      </c>
      <c r="B35" s="21" t="s">
        <v>325</v>
      </c>
      <c r="C35" s="21">
        <v>921</v>
      </c>
      <c r="D35" s="21">
        <v>92109</v>
      </c>
      <c r="E35" s="20" t="s">
        <v>57</v>
      </c>
      <c r="F35" s="54">
        <v>381957</v>
      </c>
      <c r="G35" s="54">
        <v>381957</v>
      </c>
      <c r="H35" s="53"/>
      <c r="I35" s="53"/>
      <c r="J35" s="53"/>
    </row>
    <row r="36" spans="1:10" ht="12.75">
      <c r="A36" s="21"/>
      <c r="B36" s="21" t="s">
        <v>298</v>
      </c>
      <c r="C36" s="21"/>
      <c r="D36" s="21"/>
      <c r="E36" s="35" t="s">
        <v>69</v>
      </c>
      <c r="F36" s="53">
        <v>167591</v>
      </c>
      <c r="G36" s="53">
        <v>167591</v>
      </c>
      <c r="H36" s="53"/>
      <c r="I36" s="53"/>
      <c r="J36" s="53"/>
    </row>
    <row r="37" spans="1:10" ht="12.75">
      <c r="A37" s="21"/>
      <c r="B37" s="21" t="s">
        <v>296</v>
      </c>
      <c r="C37" s="21"/>
      <c r="D37" s="21"/>
      <c r="E37" s="35" t="s">
        <v>58</v>
      </c>
      <c r="F37" s="53"/>
      <c r="G37" s="53"/>
      <c r="H37" s="53"/>
      <c r="I37" s="53"/>
      <c r="J37" s="53"/>
    </row>
    <row r="38" spans="1:10" ht="12.75">
      <c r="A38" s="21"/>
      <c r="B38" s="21" t="s">
        <v>326</v>
      </c>
      <c r="C38" s="21"/>
      <c r="D38" s="21"/>
      <c r="E38" s="35" t="s">
        <v>59</v>
      </c>
      <c r="F38" s="53"/>
      <c r="G38" s="53"/>
      <c r="H38" s="53"/>
      <c r="I38" s="53"/>
      <c r="J38" s="53"/>
    </row>
    <row r="39" spans="1:10" ht="12.75">
      <c r="A39" s="21"/>
      <c r="B39" s="21" t="s">
        <v>327</v>
      </c>
      <c r="C39" s="21"/>
      <c r="D39" s="21"/>
      <c r="E39" s="35" t="s">
        <v>60</v>
      </c>
      <c r="F39" s="53">
        <v>214366</v>
      </c>
      <c r="G39" s="53">
        <v>214366</v>
      </c>
      <c r="H39" s="53"/>
      <c r="I39" s="53"/>
      <c r="J39" s="53"/>
    </row>
    <row r="40" spans="1:10" ht="12.75">
      <c r="A40" s="22"/>
      <c r="B40" s="22" t="s">
        <v>328</v>
      </c>
      <c r="C40" s="22"/>
      <c r="D40" s="22"/>
      <c r="E40" s="22"/>
      <c r="F40" s="56"/>
      <c r="G40" s="56"/>
      <c r="H40" s="56"/>
      <c r="I40" s="56"/>
      <c r="J40" s="56"/>
    </row>
    <row r="41" spans="1:10" ht="12.75">
      <c r="A41" s="21" t="s">
        <v>21</v>
      </c>
      <c r="B41" s="21" t="s">
        <v>308</v>
      </c>
      <c r="C41" s="21">
        <v>801</v>
      </c>
      <c r="D41" s="21">
        <v>80101</v>
      </c>
      <c r="E41" s="20" t="s">
        <v>57</v>
      </c>
      <c r="F41" s="54">
        <v>1486752</v>
      </c>
      <c r="G41" s="54">
        <v>60000</v>
      </c>
      <c r="H41" s="54">
        <v>1426752</v>
      </c>
      <c r="I41" s="54"/>
      <c r="J41" s="54">
        <v>1426752</v>
      </c>
    </row>
    <row r="42" spans="1:10" ht="12.75">
      <c r="A42" s="21"/>
      <c r="B42" s="21" t="s">
        <v>309</v>
      </c>
      <c r="C42" s="21"/>
      <c r="D42" s="21"/>
      <c r="E42" s="35" t="s">
        <v>69</v>
      </c>
      <c r="F42" s="53">
        <v>297350</v>
      </c>
      <c r="G42" s="53">
        <v>12000</v>
      </c>
      <c r="H42" s="53">
        <v>285350</v>
      </c>
      <c r="I42" s="53"/>
      <c r="J42" s="53">
        <v>285350</v>
      </c>
    </row>
    <row r="43" spans="1:10" ht="12.75">
      <c r="A43" s="21"/>
      <c r="B43" s="21" t="s">
        <v>310</v>
      </c>
      <c r="C43" s="21"/>
      <c r="D43" s="21"/>
      <c r="E43" s="35" t="s">
        <v>58</v>
      </c>
      <c r="F43" s="53"/>
      <c r="G43" s="53"/>
      <c r="H43" s="53"/>
      <c r="I43" s="53"/>
      <c r="J43" s="53"/>
    </row>
    <row r="44" spans="1:10" ht="12.75">
      <c r="A44" s="21"/>
      <c r="B44" s="21" t="s">
        <v>329</v>
      </c>
      <c r="C44" s="21"/>
      <c r="D44" s="21"/>
      <c r="E44" s="35" t="s">
        <v>59</v>
      </c>
      <c r="F44" s="53"/>
      <c r="G44" s="53"/>
      <c r="H44" s="53"/>
      <c r="I44" s="53"/>
      <c r="J44" s="53"/>
    </row>
    <row r="45" spans="1:10" ht="12.75">
      <c r="A45" s="21"/>
      <c r="B45" s="21" t="s">
        <v>330</v>
      </c>
      <c r="C45" s="21"/>
      <c r="D45" s="21"/>
      <c r="E45" s="35" t="s">
        <v>60</v>
      </c>
      <c r="F45" s="53">
        <v>1189402</v>
      </c>
      <c r="G45" s="53">
        <v>48000</v>
      </c>
      <c r="H45" s="53">
        <v>1141402</v>
      </c>
      <c r="I45" s="53"/>
      <c r="J45" s="53">
        <v>1141402</v>
      </c>
    </row>
    <row r="46" spans="1:10" ht="12.75">
      <c r="A46" s="22"/>
      <c r="B46" s="22" t="s">
        <v>331</v>
      </c>
      <c r="C46" s="22"/>
      <c r="D46" s="22"/>
      <c r="E46" s="22"/>
      <c r="F46" s="56"/>
      <c r="G46" s="56"/>
      <c r="H46" s="56"/>
      <c r="I46" s="56"/>
      <c r="J46" s="56"/>
    </row>
    <row r="47" spans="1:10" ht="12.75">
      <c r="A47" s="21"/>
      <c r="B47" s="21" t="s">
        <v>61</v>
      </c>
      <c r="C47" s="21"/>
      <c r="D47" s="21"/>
      <c r="E47" s="21"/>
      <c r="F47" s="54">
        <f>SUM(F10+F18+F24+F29+F35+F41)</f>
        <v>16139350</v>
      </c>
      <c r="G47" s="54">
        <f>SUM(G10+G18+G24+G29+G35+G41)</f>
        <v>2864517</v>
      </c>
      <c r="H47" s="54">
        <f>SUM(H24+H29+H41)</f>
        <v>6365912</v>
      </c>
      <c r="I47" s="54">
        <f>SUM(I24+I29)</f>
        <v>4300000</v>
      </c>
      <c r="J47" s="54">
        <f>SUM(J24+J29+J41)</f>
        <v>10665912</v>
      </c>
    </row>
    <row r="48" spans="1:10" ht="12.75">
      <c r="A48" s="21"/>
      <c r="B48" s="33" t="s">
        <v>69</v>
      </c>
      <c r="C48" s="21"/>
      <c r="D48" s="21"/>
      <c r="E48" s="21"/>
      <c r="F48" s="53">
        <f>SUM(F11+F19+F25+F30+F36+F42)</f>
        <v>3527122</v>
      </c>
      <c r="G48" s="53">
        <f>SUM(G11+G19+G25+G30+G36+G42)</f>
        <v>745019</v>
      </c>
      <c r="H48" s="53">
        <v>1273182</v>
      </c>
      <c r="I48" s="53">
        <f>SUM(I25+I30)</f>
        <v>860000</v>
      </c>
      <c r="J48" s="53">
        <v>2133182</v>
      </c>
    </row>
    <row r="49" spans="1:10" ht="12.75">
      <c r="A49" s="21"/>
      <c r="B49" s="33" t="s">
        <v>58</v>
      </c>
      <c r="C49" s="21"/>
      <c r="D49" s="21"/>
      <c r="E49" s="21"/>
      <c r="F49" s="53">
        <f>SUM(F13+F20+F26+F31)</f>
        <v>111806</v>
      </c>
      <c r="G49" s="53">
        <f>SUM(G13+G20+G26+G31)</f>
        <v>111806</v>
      </c>
      <c r="H49" s="53">
        <f>SUM(H13+H20+H26+H31)</f>
        <v>0</v>
      </c>
      <c r="I49" s="53"/>
      <c r="J49" s="53"/>
    </row>
    <row r="50" spans="1:10" ht="12.75">
      <c r="A50" s="21"/>
      <c r="B50" s="33" t="s">
        <v>59</v>
      </c>
      <c r="C50" s="21"/>
      <c r="D50" s="21"/>
      <c r="E50" s="21"/>
      <c r="F50" s="53">
        <f>SUM(F15+F21+F27+F32)</f>
        <v>0</v>
      </c>
      <c r="G50" s="53">
        <v>0</v>
      </c>
      <c r="H50" s="53">
        <f>SUM(H15+H21+H27+H32)</f>
        <v>0</v>
      </c>
      <c r="I50" s="53"/>
      <c r="J50" s="53"/>
    </row>
    <row r="51" spans="1:10" ht="12.75">
      <c r="A51" s="22"/>
      <c r="B51" s="34" t="s">
        <v>60</v>
      </c>
      <c r="C51" s="22"/>
      <c r="D51" s="22"/>
      <c r="E51" s="22"/>
      <c r="F51" s="56">
        <f>SUM(F16+F22+F28+F33+F39+F45)</f>
        <v>12500422</v>
      </c>
      <c r="G51" s="56">
        <f>SUM(G16+G22+G28+G33+G39+G45)</f>
        <v>2007692</v>
      </c>
      <c r="H51" s="56">
        <v>5092730</v>
      </c>
      <c r="I51" s="56">
        <f>SUM(I28+I33)</f>
        <v>3440000</v>
      </c>
      <c r="J51" s="56">
        <v>8532730</v>
      </c>
    </row>
    <row r="52" spans="6:7" ht="12.75">
      <c r="F52" s="110"/>
      <c r="G52" s="110"/>
    </row>
    <row r="53" spans="6:7" ht="12.75">
      <c r="F53" s="110"/>
      <c r="G53" s="110"/>
    </row>
    <row r="54" spans="6:7" ht="12.75">
      <c r="F54" s="110"/>
      <c r="G54" s="110"/>
    </row>
    <row r="55" spans="6:7" ht="12.75">
      <c r="F55" s="110"/>
      <c r="G55" s="110"/>
    </row>
    <row r="56" spans="6:7" ht="12.75">
      <c r="F56" s="110"/>
      <c r="G56" s="110"/>
    </row>
    <row r="57" spans="6:7" ht="12.75">
      <c r="F57" s="110"/>
      <c r="G57" s="110"/>
    </row>
    <row r="58" spans="6:7" ht="12.75">
      <c r="F58" s="110"/>
      <c r="G58" s="110"/>
    </row>
    <row r="59" spans="6:7" ht="12.75">
      <c r="F59" s="110"/>
      <c r="G59" s="110"/>
    </row>
    <row r="60" spans="6:7" ht="12.75">
      <c r="F60" s="110"/>
      <c r="G60" s="110"/>
    </row>
    <row r="61" spans="6:7" ht="12.75">
      <c r="F61" s="110"/>
      <c r="G61" s="110"/>
    </row>
    <row r="62" spans="6:7" ht="12.75">
      <c r="F62" s="110"/>
      <c r="G62" s="110"/>
    </row>
    <row r="63" spans="6:7" ht="12.75">
      <c r="F63" s="110"/>
      <c r="G63" s="110"/>
    </row>
    <row r="64" spans="6:7" ht="12.75">
      <c r="F64" s="110"/>
      <c r="G64" s="110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78" r:id="rId1"/>
  <headerFooter alignWithMargins="0">
    <oddFooter>&amp;C48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*</cp:lastModifiedBy>
  <cp:lastPrinted>2006-01-24T13:28:17Z</cp:lastPrinted>
  <dcterms:created xsi:type="dcterms:W3CDTF">2000-10-09T19:11:55Z</dcterms:created>
  <dcterms:modified xsi:type="dcterms:W3CDTF">2006-02-09T11:18:31Z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