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9"/>
  </bookViews>
  <sheets>
    <sheet name="Nr 1" sheetId="1" r:id="rId1"/>
    <sheet name="Nr 2" sheetId="2" r:id="rId2"/>
    <sheet name="Nr 3" sheetId="3" r:id="rId3"/>
    <sheet name="Nr 6" sheetId="4" r:id="rId4"/>
    <sheet name="Nr 6a" sheetId="5" r:id="rId5"/>
    <sheet name="Nr 7" sheetId="6" r:id="rId6"/>
    <sheet name="Nr 7b" sheetId="7" r:id="rId7"/>
    <sheet name="Nr 9" sheetId="8" r:id="rId8"/>
    <sheet name="Nr 12" sheetId="9" r:id="rId9"/>
    <sheet name="Nr 14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*</author>
  </authors>
  <commentList>
    <comment ref="L2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imprezy harcerskie,rajdy</t>
        </r>
      </text>
    </comment>
    <comment ref="L24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podziały,wyceny działek,rozgraniczenia i regulacja dróg i scaypark</t>
        </r>
      </text>
    </comment>
    <comment ref="L3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opracowanie projektu decyzji-30000
plany zagosp.-170000</t>
        </r>
      </text>
    </comment>
    <comment ref="L5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remont dzrwi i schodów w szkole w Klępiu Górnym,gumolit w Strzałkowie,malowanie w Mietlu</t>
        </r>
      </text>
    </comment>
    <comment ref="L59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Remont kuchni w szkole w Stopnicy</t>
        </r>
      </text>
    </comment>
    <comment ref="L7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dofinansowanie świetlicy w Klępiu Górnym</t>
        </r>
      </text>
    </comment>
    <comment ref="L7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Komputery,sprzęt 
nagłaśniający,stoły bilardowe-17000,
monitoring gimnazjium i podstawówki-40000 </t>
        </r>
      </text>
    </comment>
    <comment ref="L93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Kanalizacja sanitarna Stopnica ul.Źródła, Kościuszki i ul.3-go Maja</t>
        </r>
      </text>
    </comment>
    <comment ref="L94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projektowanie kanalizacjim.Szklanów,Suchowola,Mietel,Szczeglin,KlępieG,Nowa W.,Białoborze-Hektary,Falęcin Stary</t>
        </r>
      </text>
    </comment>
    <comment ref="L9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projektowanie kanalizacji Smogorzów, Podlasek, Topola i Konary</t>
        </r>
      </text>
    </comment>
    <comment ref="L98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Projekt i wykonawstwo oświetlenia obiektów sportowych i pozostałych,oświetlenie drogi krajowej
</t>
        </r>
      </text>
    </comment>
    <comment ref="L103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Adaptacja pomieszczeń na świetlicę w Klępiu G.
</t>
        </r>
      </text>
    </comment>
    <comment ref="L10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rem.muru klaszt.-20000
rem.pomnika Nepomucena-5000,figurka w Konarach-5000 oraz projektowanie i 
realizacja zmku-214000</t>
        </r>
      </text>
    </comment>
    <comment ref="L106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wyjazdy do teatru -warsztaty.koszty dojazdu,nagrody</t>
        </r>
      </text>
    </comment>
    <comment ref="L11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Ogrodzenie stadionu od strony zalewu</t>
        </r>
      </text>
    </comment>
    <comment ref="L113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przejazdy na zawodysportowe, nagrody,diety dla młodzieży szkolnej</t>
        </r>
      </text>
    </comment>
    <comment ref="L99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schroniska dla zwierząt-10000,grzebowisko
padliny-2000,</t>
        </r>
      </text>
    </comment>
    <comment ref="L73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remont łazienek w osrodku zdrowia</t>
        </r>
      </text>
    </comment>
    <comment ref="L2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termomodernizacja 6 obiektów szkolnych i pawilonu na stadionie</t>
        </r>
      </text>
    </comment>
    <comment ref="L26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przebudowa kominów w lokalach socjalnych</t>
        </r>
      </text>
    </comment>
    <comment ref="L2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rozbiórka czworaków i zagospodarowanie terenu</t>
        </r>
      </text>
    </comment>
    <comment ref="L3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
Zakup komputerów-25000,
</t>
        </r>
      </text>
    </comment>
    <comment ref="L11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budowa miasteczka ruchu drogowego-55000, i scaypark-55000i 15000</t>
        </r>
      </text>
    </comment>
    <comment ref="L11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dokończenie budowy kortu tenisowego-5500</t>
        </r>
      </text>
    </comment>
    <comment ref="L36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wydatki na promocję gminy</t>
        </r>
      </text>
    </comment>
    <comment ref="L8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dożywianie</t>
        </r>
      </text>
    </comment>
    <comment ref="L4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15000 przeznaczone na remont budynku OSP w Czyżowie</t>
        </r>
      </text>
    </comment>
    <comment ref="L7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dofinansowanie remontów  świetlic</t>
        </r>
      </text>
    </comment>
    <comment ref="L8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wynagro.prac.opieki i pełnom.d/s przeciwdziałania alkoholizmowi</t>
        </r>
      </text>
    </comment>
    <comment ref="L58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projekt ogrodzenia przy Szkole Podstawowej w Smogorzowie</t>
        </r>
      </text>
    </comment>
    <comment ref="L9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utrzymanie zieleni w parku,(przedstawić projekt urządzenia parku)</t>
        </r>
      </text>
    </comment>
    <comment ref="L18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chodnik Smogorzów-Wolica-233000, projekt chodnika wzdłuż drogi krajowej-55600</t>
        </r>
      </text>
    </comment>
  </commentList>
</comments>
</file>

<file path=xl/sharedStrings.xml><?xml version="1.0" encoding="utf-8"?>
<sst xmlns="http://schemas.openxmlformats.org/spreadsheetml/2006/main" count="667" uniqueCount="445">
  <si>
    <t>Załącznik Nr 1</t>
  </si>
  <si>
    <t>Lp.</t>
  </si>
  <si>
    <t>Dział klasyfikacji</t>
  </si>
  <si>
    <t>Żródło dochodów (paragrafy klasyfikacji)</t>
  </si>
  <si>
    <t>w tym</t>
  </si>
  <si>
    <t>w zł</t>
  </si>
  <si>
    <t>Dział</t>
  </si>
  <si>
    <t>Rozdział</t>
  </si>
  <si>
    <t>Wydatki</t>
  </si>
  <si>
    <t>bieżące</t>
  </si>
  <si>
    <t>w tym:</t>
  </si>
  <si>
    <t>dotacje</t>
  </si>
  <si>
    <t>I</t>
  </si>
  <si>
    <t>II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</si>
  <si>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</si>
  <si>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</si>
  <si>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</si>
  <si>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</si>
  <si>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</si>
  <si>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</si>
  <si>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</si>
  <si>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</si>
  <si>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</si>
  <si>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</si>
  <si>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</si>
  <si>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</si>
  <si>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</si>
  <si>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</si>
  <si>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</si>
  <si>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</si>
  <si>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</si>
  <si>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</si>
  <si>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</si>
  <si>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</si>
  <si>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</si>
  <si>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</si>
  <si>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</si>
  <si>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</si>
  <si>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Załącznik Nr 7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</si>
  <si>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</si>
  <si>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</si>
  <si>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</si>
  <si>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</si>
  <si>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</si>
  <si>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</si>
  <si>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</si>
  <si>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</si>
  <si>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koniec roku</t>
  </si>
  <si>
    <t>Kwota przychodów</t>
  </si>
  <si>
    <t>Kwota wydatków</t>
  </si>
  <si>
    <t>Gminny Fundusz Ochrony Środowiska i Gospodarki Wodnej</t>
  </si>
  <si>
    <t>Zadanie inwestycyjne</t>
  </si>
  <si>
    <t>400/40002</t>
  </si>
  <si>
    <t>Razem:</t>
  </si>
  <si>
    <t>900/90011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</si>
  <si>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</si>
  <si>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</si>
  <si>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</si>
  <si>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</si>
  <si>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</si>
  <si>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</si>
  <si>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</si>
  <si>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Plan przychodów i wydatków funduszy celowych</t>
  </si>
  <si>
    <t>Nazwa funduszu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</si>
  <si>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</si>
  <si>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</si>
  <si>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</si>
  <si>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</si>
  <si>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</si>
  <si>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</si>
  <si>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Spłaty kredytów i pożyczek długoterminowych (§ 992, 963)</t>
  </si>
  <si>
    <t>Wysokość wydatków w roku 2007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</si>
  <si>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</si>
  <si>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</si>
  <si>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</si>
  <si>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</si>
  <si>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Plan na 2006 rok</t>
  </si>
  <si>
    <t>Wysokość wydatków w roku 2008</t>
  </si>
  <si>
    <t>kwota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</si>
  <si>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</si>
  <si>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</si>
  <si>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</si>
  <si>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</si>
  <si>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</si>
  <si>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</si>
  <si>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</si>
  <si>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</si>
  <si>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</si>
  <si>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</si>
  <si>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</si>
  <si>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</si>
  <si>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</si>
  <si>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</si>
  <si>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Ogółem wydatki bieżące</t>
  </si>
  <si>
    <t>Źródła finansowania</t>
  </si>
  <si>
    <t>Poniesione wydatki do 31.12.2005 r.</t>
  </si>
  <si>
    <t>Wydatki do poniesienia po roku 2008</t>
  </si>
  <si>
    <t>stan środków obrotowych na 01.01.2006 r.</t>
  </si>
  <si>
    <t>stan środków obrotowych na 31.12.2006 r.</t>
  </si>
  <si>
    <t>Załącznik Nr 6a</t>
  </si>
  <si>
    <t>Plan przychodów i wydatków zakładów budżetowych w 2006 roku</t>
  </si>
  <si>
    <t>Dochody budżetu w 2006 roku</t>
  </si>
  <si>
    <t>Załącznik Nr 9</t>
  </si>
  <si>
    <t>Wykaz dotacji udzielanych z budżetu w 2006 roku (za wyjątkiem dotacji dla zakładów budżetowych i gospodarstw pomocniczych)</t>
  </si>
  <si>
    <t>Jednostka otrzymująca</t>
  </si>
  <si>
    <t>rozdział</t>
  </si>
  <si>
    <t>Dotacje celowe</t>
  </si>
  <si>
    <t>inwestycyjne</t>
  </si>
  <si>
    <t>Zakres dotacji</t>
  </si>
  <si>
    <t>Dotacje podmiotowe</t>
  </si>
  <si>
    <t>Załącznik Nr 12</t>
  </si>
  <si>
    <t xml:space="preserve">Ogółem wydatki </t>
  </si>
  <si>
    <t>pozostałe kredyty i pożyczki (§ 952)</t>
  </si>
  <si>
    <t>Spłata pożyczek udzielonych (§ 951)</t>
  </si>
  <si>
    <t>na realizację programów i projektów realizowanych z udziałem środków pochodzących z funduszy strukturalnych i Funduszu Spójności UE    (§ 931)</t>
  </si>
  <si>
    <t xml:space="preserve">Papiery wartościowe (§ 931)                     </t>
  </si>
  <si>
    <t>7.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</si>
  <si>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</si>
  <si>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Przychody z lokat (§ 994)</t>
  </si>
  <si>
    <t>7.1.</t>
  </si>
  <si>
    <t>7.2.</t>
  </si>
  <si>
    <t>1.1.</t>
  </si>
  <si>
    <t>1.2.</t>
  </si>
  <si>
    <t>Inne źródła (§ 955 i § 994)</t>
  </si>
  <si>
    <t>pozostałe kredyty i pożyczki (§ 992)</t>
  </si>
  <si>
    <t>Udzielone pożyczki    (§ 991)</t>
  </si>
  <si>
    <t>Lokaty w bankach (§ 994)</t>
  </si>
  <si>
    <t xml:space="preserve">6. </t>
  </si>
  <si>
    <t>na realizację programów i projektów realizowanych z udziałem środków pochodzących z funduszy strukturalnych i Funduszu Spójności UE    (§ 982)</t>
  </si>
  <si>
    <t>Inne cele (§ 995)</t>
  </si>
  <si>
    <t>pochodzące z:</t>
  </si>
  <si>
    <t>- środki z budżetu j.s.t.</t>
  </si>
  <si>
    <t>Kredyty i pożyczki długoterminowe (§ 903 i § 952)                                                   w tym:</t>
  </si>
  <si>
    <t xml:space="preserve">Obligacje jednostek samorządowych oraz związków komunalnych  (§ 931) </t>
  </si>
  <si>
    <t xml:space="preserve">Wykup papierów wartościowych (§ 982)                     </t>
  </si>
  <si>
    <t xml:space="preserve">Wykup obligacji samorządowych (§ 982) </t>
  </si>
  <si>
    <t>Przychody i rozchody budżetu</t>
  </si>
  <si>
    <t>2.1.</t>
  </si>
  <si>
    <t>3.1.</t>
  </si>
  <si>
    <t>Załącznik Nr 14</t>
  </si>
  <si>
    <t>Załącznik Nr 7b</t>
  </si>
  <si>
    <t>Stan na początek roku</t>
  </si>
  <si>
    <t>na realizację programów i projektów realizowanych z udziałem środków pochodzących z funduszy strukturalnych i Funduszu Spójności UE    (§ 903)</t>
  </si>
  <si>
    <t>na realizację programów i projektów realizowanych z udziałem środków pochodzących z funduszy strukturalnych i Funduszu Spójności UE    (§ 963)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</si>
  <si>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</si>
  <si>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020</t>
  </si>
  <si>
    <t>0750</t>
  </si>
  <si>
    <t>700</t>
  </si>
  <si>
    <t>0470</t>
  </si>
  <si>
    <t>0690</t>
  </si>
  <si>
    <t>0870</t>
  </si>
  <si>
    <t>0010</t>
  </si>
  <si>
    <t>756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</si>
  <si>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</si>
  <si>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</si>
  <si>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</si>
  <si>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</si>
  <si>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</si>
  <si>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</si>
  <si>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</si>
  <si>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</si>
  <si>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</si>
  <si>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</si>
  <si>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0480</t>
  </si>
  <si>
    <t>0500</t>
  </si>
  <si>
    <t>758</t>
  </si>
  <si>
    <t>0920</t>
  </si>
  <si>
    <t>900</t>
  </si>
  <si>
    <t>0830</t>
  </si>
  <si>
    <t>Razem dochody własne</t>
  </si>
  <si>
    <t>2920</t>
  </si>
  <si>
    <t>Razem subwencja</t>
  </si>
  <si>
    <t>750</t>
  </si>
  <si>
    <t>2010</t>
  </si>
  <si>
    <t>751</t>
  </si>
  <si>
    <t>852</t>
  </si>
  <si>
    <t>Razem dotacje</t>
  </si>
  <si>
    <t>2030</t>
  </si>
  <si>
    <t>Razem</t>
  </si>
  <si>
    <t>851</t>
  </si>
  <si>
    <t>6298</t>
  </si>
  <si>
    <t>921</t>
  </si>
  <si>
    <t>Razem środki pozyskane</t>
  </si>
  <si>
    <t>Urząd Gminy</t>
  </si>
  <si>
    <t>Adaptacja popmieszczeń na swietlicę wiejską w Klępiu Górnym</t>
  </si>
  <si>
    <t>OGÓŁEM</t>
  </si>
  <si>
    <t>63 728</t>
  </si>
  <si>
    <t>Parafia Rzymskokatolicka</t>
  </si>
  <si>
    <t>Wyłonieni w drodze</t>
  </si>
  <si>
    <t>konkursu</t>
  </si>
  <si>
    <t xml:space="preserve">rekreacji i urządzeń </t>
  </si>
  <si>
    <t>sportowych</t>
  </si>
  <si>
    <t>zakresie kultury fizycznej,</t>
  </si>
  <si>
    <t>Załącznik Nr 2</t>
  </si>
  <si>
    <t>Rady Gminy w Stopnicy</t>
  </si>
  <si>
    <t xml:space="preserve">Wydatki budżetu </t>
  </si>
  <si>
    <t>Nazwa działu i rozdziału</t>
  </si>
  <si>
    <t>Symbol</t>
  </si>
  <si>
    <t>ogółem (6+11)</t>
  </si>
  <si>
    <t>majątkowe</t>
  </si>
  <si>
    <t>razem</t>
  </si>
  <si>
    <t>wynagrodzenia i pochodne</t>
  </si>
  <si>
    <t>obsługa długu</t>
  </si>
  <si>
    <t>z tyt. poręczeń i gwarancji</t>
  </si>
  <si>
    <t>Wydatki na zadania własne</t>
  </si>
  <si>
    <t xml:space="preserve"> 1. Rolnictwo i łowiectwo  </t>
  </si>
  <si>
    <t>010</t>
  </si>
  <si>
    <t>Izby rolnicze</t>
  </si>
  <si>
    <t>01030</t>
  </si>
  <si>
    <t>Razem dział   010</t>
  </si>
  <si>
    <t xml:space="preserve"> 2. Transport i łączność     </t>
  </si>
  <si>
    <t>600</t>
  </si>
  <si>
    <t>Drogi gminne</t>
  </si>
  <si>
    <t>60016</t>
  </si>
  <si>
    <t>Razem dział   600</t>
  </si>
  <si>
    <t xml:space="preserve"> 3.Turystyka</t>
  </si>
  <si>
    <t>630</t>
  </si>
  <si>
    <t>Zadania w zakresie upow.turystyki</t>
  </si>
  <si>
    <t>63003</t>
  </si>
  <si>
    <t>Razem dział   630</t>
  </si>
  <si>
    <t xml:space="preserve"> 4. Gospodarka mieszkaniowa</t>
  </si>
  <si>
    <t>Gospodarka grunt.i nieruchomoś.</t>
  </si>
  <si>
    <t>70005</t>
  </si>
  <si>
    <t>Razem dział   700</t>
  </si>
  <si>
    <t xml:space="preserve"> 5. Działalność usługowa</t>
  </si>
  <si>
    <t>710</t>
  </si>
  <si>
    <t>Plany zagosp.przestrzennego</t>
  </si>
  <si>
    <t>71004</t>
  </si>
  <si>
    <t>Cmentarze</t>
  </si>
  <si>
    <t>71035</t>
  </si>
  <si>
    <t>Razem dział   710</t>
  </si>
  <si>
    <t xml:space="preserve"> 6. Administracja publiczna</t>
  </si>
  <si>
    <t>Rady gmin</t>
  </si>
  <si>
    <t>75022</t>
  </si>
  <si>
    <t>Urzędy gmin</t>
  </si>
  <si>
    <t>75023</t>
  </si>
  <si>
    <t>Promocja jednostek samorz.teryt.</t>
  </si>
  <si>
    <t>75075</t>
  </si>
  <si>
    <t>Razem dział   750</t>
  </si>
  <si>
    <t xml:space="preserve"> 7. Bezpieczeństwo publiczne</t>
  </si>
  <si>
    <t>754</t>
  </si>
  <si>
    <t xml:space="preserve">       i ochrona przeciwpożarowa</t>
  </si>
  <si>
    <t>Jednostki terenowe policji</t>
  </si>
  <si>
    <t>75403</t>
  </si>
  <si>
    <t>Ochotnicze straże pożarne</t>
  </si>
  <si>
    <t>75412</t>
  </si>
  <si>
    <t>Razem dział   754</t>
  </si>
  <si>
    <t xml:space="preserve"> 8. Dochody od osób prawnych,</t>
  </si>
  <si>
    <t xml:space="preserve">      od osób fizycznych i od innych</t>
  </si>
  <si>
    <t xml:space="preserve">      innych jednostek  nieposiad.</t>
  </si>
  <si>
    <r>
      <t xml:space="preserve">   </t>
    </r>
    <r>
      <rPr>
        <b/>
        <sz val="12"/>
        <rFont val="Times New Roman CE"/>
        <family val="0"/>
      </rPr>
      <t xml:space="preserve">  osob.prawnej</t>
    </r>
  </si>
  <si>
    <t xml:space="preserve">Pobór podatków , opłat  i </t>
  </si>
  <si>
    <t>75647</t>
  </si>
  <si>
    <t>niepodatkowych należności budż.</t>
  </si>
  <si>
    <t>Razem dział   756</t>
  </si>
  <si>
    <t>9.Obsługa długu publicznego</t>
  </si>
  <si>
    <t>757</t>
  </si>
  <si>
    <t>Obsługa pap.wartoś.kred.i poż.jst.</t>
  </si>
  <si>
    <t>75702</t>
  </si>
  <si>
    <t>Razem dział 757</t>
  </si>
  <si>
    <t>10. Różne rozliczenia</t>
  </si>
  <si>
    <t>Rezerwy ogólne i celowe</t>
  </si>
  <si>
    <t>75818</t>
  </si>
  <si>
    <t>Razem dział   758</t>
  </si>
  <si>
    <t>11.Oświata i wychowanie</t>
  </si>
  <si>
    <t>801</t>
  </si>
  <si>
    <t>Szkoły podstawowe</t>
  </si>
  <si>
    <t>80101</t>
  </si>
  <si>
    <t>Sxzkoly podstawowe</t>
  </si>
  <si>
    <t>Szkoły podstawowe(kuchnia)</t>
  </si>
  <si>
    <t>80103</t>
  </si>
  <si>
    <t>Przedszkola</t>
  </si>
  <si>
    <t>80104</t>
  </si>
  <si>
    <t>Gimnazja</t>
  </si>
  <si>
    <t>80110</t>
  </si>
  <si>
    <t>Dowożenie uczniów do szkół</t>
  </si>
  <si>
    <t>80113</t>
  </si>
  <si>
    <t>Dokształcanie i dosk.nauczycieli</t>
  </si>
  <si>
    <t>80146</t>
  </si>
  <si>
    <t>Pozostała działalność</t>
  </si>
  <si>
    <t>80195</t>
  </si>
  <si>
    <t>Razem dział   801</t>
  </si>
  <si>
    <t xml:space="preserve"> 12.Ochrona zdrowia</t>
  </si>
  <si>
    <t>Zwalczanie narkomanii</t>
  </si>
  <si>
    <t>85153</t>
  </si>
  <si>
    <t>Przeciwdz.alkoh.-dofin.świetlic</t>
  </si>
  <si>
    <t>Przeciwdziałanie alkoholizmowi</t>
  </si>
  <si>
    <t>85154</t>
  </si>
  <si>
    <t>85195</t>
  </si>
  <si>
    <t>Razem dział   851</t>
  </si>
  <si>
    <t xml:space="preserve"> 13.Pomoc społeczna</t>
  </si>
  <si>
    <t>85202</t>
  </si>
  <si>
    <t>Zasiłki i pomoc w naturze oraz</t>
  </si>
  <si>
    <t>85214</t>
  </si>
  <si>
    <t>składki na ubezp.społeczne</t>
  </si>
  <si>
    <t>Zas.i pom.w nat.iskł.na ub.społ.(zle)</t>
  </si>
  <si>
    <t>Dodatki mieszkaniowe</t>
  </si>
  <si>
    <t>85215</t>
  </si>
  <si>
    <t>Ośrodki pomocy społecznej</t>
  </si>
  <si>
    <t>85219</t>
  </si>
  <si>
    <t>Usługi opiekuńcze i specjalist.</t>
  </si>
  <si>
    <t>85228</t>
  </si>
  <si>
    <t>85295</t>
  </si>
  <si>
    <t>Razem dział   852</t>
  </si>
  <si>
    <t>14.Edukacyjna opieka wychowaw.</t>
  </si>
  <si>
    <t>854</t>
  </si>
  <si>
    <t>Świetlice szkolne</t>
  </si>
  <si>
    <t>85401</t>
  </si>
  <si>
    <t>85495</t>
  </si>
  <si>
    <t>Razem dział   854</t>
  </si>
  <si>
    <t>15.Gospodarka komunalna</t>
  </si>
  <si>
    <t xml:space="preserve">     i ochrona środowiska</t>
  </si>
  <si>
    <t>Gospodarka sciek.i ochrona wód</t>
  </si>
  <si>
    <t>90001</t>
  </si>
  <si>
    <t>Oczyszczanie miast i wsi</t>
  </si>
  <si>
    <t>90003</t>
  </si>
  <si>
    <t>Utrzymanie zieleni w miastach i gm.</t>
  </si>
  <si>
    <t>90004</t>
  </si>
  <si>
    <t>Oświetlenie ulic,placów i dróg</t>
  </si>
  <si>
    <t>90015</t>
  </si>
  <si>
    <t>90095</t>
  </si>
  <si>
    <t>Razem dział   900</t>
  </si>
  <si>
    <t>16.Kultura i ochrona dziedzictwa</t>
  </si>
  <si>
    <t xml:space="preserve">     narodowego</t>
  </si>
  <si>
    <t>Domy i ośrodki kultury,świetlice</t>
  </si>
  <si>
    <t>92109</t>
  </si>
  <si>
    <t>Biblioteka gminna</t>
  </si>
  <si>
    <t>92116</t>
  </si>
  <si>
    <t>Ochrona i konserwacja zabytków</t>
  </si>
  <si>
    <t>92120</t>
  </si>
  <si>
    <t>92195</t>
  </si>
  <si>
    <t>Razem dział   921</t>
  </si>
  <si>
    <t>17. Kultura fizyczna i sport</t>
  </si>
  <si>
    <t>926</t>
  </si>
  <si>
    <t>Zadania w zakresie kultury</t>
  </si>
  <si>
    <t>fizycznej i sportu</t>
  </si>
  <si>
    <t>92605</t>
  </si>
  <si>
    <t>Sport szkolny</t>
  </si>
  <si>
    <t xml:space="preserve"> </t>
  </si>
  <si>
    <t>Razem dział   926</t>
  </si>
  <si>
    <t xml:space="preserve">1. Administracja publiczna </t>
  </si>
  <si>
    <t>Urzędy wojewódzkie</t>
  </si>
  <si>
    <t>75011</t>
  </si>
  <si>
    <t>Urzędy nacz.organów wł.państwow</t>
  </si>
  <si>
    <t>75101</t>
  </si>
  <si>
    <t>Razem dział    751</t>
  </si>
  <si>
    <t>2. Pomoc społeczna</t>
  </si>
  <si>
    <t>Świadczenia rodzinne oraz</t>
  </si>
  <si>
    <t>85212</t>
  </si>
  <si>
    <t>składki na ubezp.semeryt.rentowe</t>
  </si>
  <si>
    <t>z ubezpieczenia społecznego.</t>
  </si>
  <si>
    <t>Składki na ubezp.zdrowotne</t>
  </si>
  <si>
    <t>85213</t>
  </si>
  <si>
    <t xml:space="preserve">opłacane za osoby pobierające </t>
  </si>
  <si>
    <t>niektóre św.z pom.społecznej.</t>
  </si>
  <si>
    <t>składki na ubezpieczenia społeczne</t>
  </si>
  <si>
    <t>OGÓŁEM WYDATKI BUDŻETU</t>
  </si>
  <si>
    <t>63728</t>
  </si>
  <si>
    <t>6295</t>
  </si>
  <si>
    <t>SPO</t>
  </si>
  <si>
    <t>Remont i przebudowa  kuchni</t>
  </si>
  <si>
    <t xml:space="preserve">Program:  Sektorowy Program Operacyjny       </t>
  </si>
  <si>
    <t>wiejskich</t>
  </si>
  <si>
    <t>dziedzictwa kulturowego</t>
  </si>
  <si>
    <t>Priorytet: Zrównoważony rozwój obszarów</t>
  </si>
  <si>
    <t>Działanie: Odnowa wsi oraz zachowanie</t>
  </si>
  <si>
    <t>Projekt: Adaptacja pomieszczeń na świetlicę</t>
  </si>
  <si>
    <t>wiejską w Klępiu Górnym</t>
  </si>
  <si>
    <t xml:space="preserve">Program: ZPOOR       </t>
  </si>
  <si>
    <t>Priorytet: 3.1</t>
  </si>
  <si>
    <t>Działanie: Obszary wiejskie</t>
  </si>
  <si>
    <t xml:space="preserve">Projekt:Kanalizacja sanitarna w miejscowości </t>
  </si>
  <si>
    <t>Stopnica ul.Źródła, Ul. Kościuszki i ul.3-go</t>
  </si>
  <si>
    <t>Maja</t>
  </si>
  <si>
    <t xml:space="preserve">Program: Norweski Mechanizm Finansowy      </t>
  </si>
  <si>
    <t>Priorytet: 1</t>
  </si>
  <si>
    <t xml:space="preserve">Działanie: Ochrona środowiska </t>
  </si>
  <si>
    <t xml:space="preserve">Projekt:Kanalizacja:Smogorzów, Topola,  </t>
  </si>
  <si>
    <t>Podlasek, Konary.</t>
  </si>
  <si>
    <t>Program:Norweski Mechanizm Finansowy</t>
  </si>
  <si>
    <t>Priorytet:2</t>
  </si>
  <si>
    <t>Działanie: Ochrona Kulturowego Dziedzictwa</t>
  </si>
  <si>
    <t>Europejskiego</t>
  </si>
  <si>
    <t>Projekt:Projektowanie i odbudowa zamku</t>
  </si>
  <si>
    <t>w Stopnicy w połączeniu ze szlakiem królewskim</t>
  </si>
  <si>
    <t>Projektowanie i odbudowa zamku w Stopnicy w połączeniu ze szlakiem królewskim</t>
  </si>
  <si>
    <t>ogrodzenie stadionu sportowego</t>
  </si>
  <si>
    <t>Fundusz Norweski Kapitał Początkowy</t>
  </si>
  <si>
    <t>Termomodernizacja szkół:Czyżów, Suchowola,Klępie Górne, Smogorzów, Mietel, Stopnica i budynek stadionu</t>
  </si>
  <si>
    <t xml:space="preserve">Projekt: Termomodernizacja szkół: Czyżów, </t>
  </si>
  <si>
    <t>Suchowola, Klępie Górne, Smogorzów, Mietel,</t>
  </si>
  <si>
    <t>Stopnica i budynek stadionu</t>
  </si>
  <si>
    <t>2360</t>
  </si>
  <si>
    <t>0450</t>
  </si>
  <si>
    <t>Wydatki na zadania z zakresu administracji rządowej i innych zadań zleconych ustawami</t>
  </si>
  <si>
    <t>Osrodki pom.społ.(zlec)</t>
  </si>
  <si>
    <t>Pozostała działalność(zlec)</t>
  </si>
  <si>
    <t>Domy pomocy społecznej</t>
  </si>
  <si>
    <t>700,921,</t>
  </si>
  <si>
    <t>Projektow.kanalizacja:Smogorzów, Topola, Podlasek, Konary</t>
  </si>
  <si>
    <t>Budowa kortu tenisowego-dokończenie</t>
  </si>
  <si>
    <t>Kanalizacja sanitarna w miejscowości Stopnica ul.Źródła, ul.Kościouszki i ul.3-go Maja</t>
  </si>
  <si>
    <t>Adaptacja budynku na lokale socjalne</t>
  </si>
  <si>
    <t>Projektow.kanal.Mariampol, Mietel, Szklanów, Suchowola, Szczeglin, Klępie G., Nowa Wieś, Białoborze-hektary i Falęcin Stary</t>
  </si>
  <si>
    <t>Fundusz Norweski Kapitał początkowy</t>
  </si>
  <si>
    <t>Zakup komputerów  do Urzędu Gminy</t>
  </si>
  <si>
    <t>Zakup sprzętu elektronicznego do świetlic środowiskowych</t>
  </si>
  <si>
    <t>ZPORR i Budżet państwa</t>
  </si>
  <si>
    <t>726 738    111 806</t>
  </si>
  <si>
    <t>Budowa miasteczka ruchu drogowego i scayparku</t>
  </si>
  <si>
    <t>Budowa chodnika-Smogorzów, Wolica</t>
  </si>
  <si>
    <t>Projekt chodnika wzdłuż drogi wojewódzkiej</t>
  </si>
  <si>
    <t xml:space="preserve">Projekt ogrodzenie przy Szkole Podstawowej w Smogorzowie </t>
  </si>
  <si>
    <t xml:space="preserve"> oświetlenie  w gminie</t>
  </si>
  <si>
    <t>8.</t>
  </si>
  <si>
    <t>9.</t>
  </si>
  <si>
    <t>10.</t>
  </si>
  <si>
    <t>11.</t>
  </si>
  <si>
    <t>12.</t>
  </si>
  <si>
    <t>13.</t>
  </si>
  <si>
    <t>Wydatki majątkowe na programy i projekty realizowane ze środków pochodzących z budżetu Unii Europejskiej oraz innych źródeł zagranicznych niepodlegających zwrotowi   na 2006 rok</t>
  </si>
  <si>
    <t>Program:EFRR</t>
  </si>
  <si>
    <t>Priorytet: 3.4</t>
  </si>
  <si>
    <t>Działanie: Gospodarka wodno-ściekowa</t>
  </si>
  <si>
    <t>Projekt: projektowanie i budowa kan.Mariampol,</t>
  </si>
  <si>
    <t xml:space="preserve">Mietel, Szklanów, Suchowola, Szczeglin, Klępie </t>
  </si>
  <si>
    <t>Górne, Nowa Wieś, Białoborze-hektary i</t>
  </si>
  <si>
    <t>Falęcin Stary</t>
  </si>
  <si>
    <t>Ochrona zabytków</t>
  </si>
  <si>
    <t xml:space="preserve">Na zadania własne w </t>
  </si>
  <si>
    <t xml:space="preserve">Inwestycje w strażnicach </t>
  </si>
  <si>
    <t>Ochotnicze Straże Pożarne</t>
  </si>
  <si>
    <t>będących własnością OSP-zapewnienie gotowości bojowej</t>
  </si>
  <si>
    <t>Monitoring w szkole podstawowej</t>
  </si>
  <si>
    <t xml:space="preserve"> w Stopnicy i gimnazjum w Stopnicy</t>
  </si>
  <si>
    <t>Norweski Mechanizm Finansowy</t>
  </si>
  <si>
    <t>EFRR</t>
  </si>
  <si>
    <t>do uchwały Nr XXXI/8/06</t>
  </si>
  <si>
    <t xml:space="preserve">do uchwały Nr XXXI/8/06 </t>
  </si>
  <si>
    <t xml:space="preserve">z dnia 14 marca 2006r. </t>
  </si>
  <si>
    <t>z dnia 14 marca 2006r.</t>
  </si>
  <si>
    <t xml:space="preserve">z dnia  14 marca 2006r. </t>
  </si>
  <si>
    <t>921            851</t>
  </si>
  <si>
    <t>92109                  85154</t>
  </si>
  <si>
    <t>Wydatki na programy i projekty realizowane ze środków pochodzących z budżetu  Unii Europejskiej oraz innych źródeł zagranicznych, niepodlegających zwrotowi na 2006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</si>
</sst>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vertAlign val="superscript"/>
      <sz val="14"/>
      <name val="Times New Roman CE"/>
      <family val="0"/>
    </font>
    <font>
      <b/>
      <sz val="14"/>
      <name val="Times New Roman CE"/>
      <family val="0"/>
    </font>
    <font>
      <b/>
      <sz val="13"/>
      <name val="Times New Roman CE"/>
      <family val="0"/>
    </font>
    <font>
      <i/>
      <sz val="12"/>
      <name val="Times New Roman CE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49" fontId="10" fillId="0" borderId="4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/>
    </xf>
    <xf numFmtId="0" fontId="1" fillId="0" borderId="3" xfId="0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3" fontId="1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1" fillId="0" borderId="0" xfId="0" applyFont="1" applyAlignment="1">
      <alignment horizontal="center" vertical="top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/>
    </xf>
    <xf numFmtId="3" fontId="17" fillId="0" borderId="4" xfId="0" applyNumberFormat="1" applyFont="1" applyBorder="1" applyAlignment="1">
      <alignment/>
    </xf>
    <xf numFmtId="3" fontId="17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/>
    </xf>
    <xf numFmtId="0" fontId="18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wrapText="1"/>
    </xf>
    <xf numFmtId="3" fontId="17" fillId="0" borderId="4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/>
    </xf>
    <xf numFmtId="0" fontId="6" fillId="0" borderId="1" xfId="0" applyFont="1" applyBorder="1" applyAlignment="1">
      <alignment/>
    </xf>
    <xf numFmtId="3" fontId="17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2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3" xfId="0" applyNumberFormat="1" applyFont="1" applyBorder="1" applyAlignment="1" quotePrefix="1">
      <alignment horizontal="right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/>
    </xf>
    <xf numFmtId="3" fontId="18" fillId="0" borderId="2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/>
    </xf>
    <xf numFmtId="3" fontId="11" fillId="0" borderId="4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/>
    </xf>
    <xf numFmtId="0" fontId="1" fillId="0" borderId="2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11" fillId="0" borderId="1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zoomScale="75" zoomScaleNormal="75" workbookViewId="0" topLeftCell="A43">
      <selection activeCell="D4" sqref="D4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47.375" style="1" customWidth="1"/>
    <col min="4" max="4" width="25.125" style="1" customWidth="1"/>
    <col min="5" max="16384" width="9.125" style="1" customWidth="1"/>
  </cols>
  <sheetData>
    <row r="1" s="56" customFormat="1" ht="12">
      <c r="D1" s="49" t="s">
        <v>0</v>
      </c>
    </row>
    <row r="2" s="56" customFormat="1" ht="12">
      <c r="D2" s="49" t="s">
        <v>437</v>
      </c>
    </row>
    <row r="3" s="56" customFormat="1" ht="12">
      <c r="D3" s="49" t="s">
        <v>194</v>
      </c>
    </row>
    <row r="4" s="56" customFormat="1" ht="12">
      <c r="D4" s="49" t="s">
        <v>440</v>
      </c>
    </row>
    <row r="5" ht="12.75" customHeight="1"/>
    <row r="6" spans="1:4" ht="15.75" customHeight="1">
      <c r="A6" s="180" t="s">
        <v>101</v>
      </c>
      <c r="B6" s="180"/>
      <c r="C6" s="180"/>
      <c r="D6" s="180"/>
    </row>
    <row r="7" ht="12" customHeight="1"/>
    <row r="8" spans="1:4" s="11" customFormat="1" ht="15" customHeight="1">
      <c r="A8" s="182" t="s">
        <v>1</v>
      </c>
      <c r="B8" s="182" t="s">
        <v>2</v>
      </c>
      <c r="C8" s="182" t="s">
        <v>3</v>
      </c>
      <c r="D8" s="181" t="s">
        <v>76</v>
      </c>
    </row>
    <row r="9" spans="1:4" s="11" customFormat="1" ht="64.5" customHeight="1">
      <c r="A9" s="182"/>
      <c r="B9" s="182"/>
      <c r="C9" s="182"/>
      <c r="D9" s="181"/>
    </row>
    <row r="10" spans="1:4" s="13" customFormat="1" ht="12.75">
      <c r="A10" s="69">
        <v>1</v>
      </c>
      <c r="B10" s="69">
        <v>2</v>
      </c>
      <c r="C10" s="69">
        <v>3</v>
      </c>
      <c r="D10" s="15">
        <v>5</v>
      </c>
    </row>
    <row r="11" spans="1:4" ht="15.75">
      <c r="A11" s="178" t="s">
        <v>64</v>
      </c>
      <c r="B11" s="178"/>
      <c r="C11" s="178"/>
      <c r="D11" s="5"/>
    </row>
    <row r="12" spans="1:4" ht="15.75">
      <c r="A12" s="70"/>
      <c r="B12" s="70" t="s">
        <v>145</v>
      </c>
      <c r="C12" s="70" t="s">
        <v>146</v>
      </c>
      <c r="D12" s="68">
        <v>3000</v>
      </c>
    </row>
    <row r="13" spans="1:4" ht="15.75">
      <c r="A13" s="70"/>
      <c r="B13" s="70" t="s">
        <v>147</v>
      </c>
      <c r="C13" s="70" t="s">
        <v>148</v>
      </c>
      <c r="D13" s="68">
        <v>2480</v>
      </c>
    </row>
    <row r="14" spans="1:4" ht="15.75">
      <c r="A14" s="70"/>
      <c r="B14" s="70"/>
      <c r="C14" s="70" t="s">
        <v>149</v>
      </c>
      <c r="D14" s="68">
        <v>5000</v>
      </c>
    </row>
    <row r="15" spans="1:4" ht="15.75">
      <c r="A15" s="70"/>
      <c r="B15" s="70"/>
      <c r="C15" s="70" t="s">
        <v>146</v>
      </c>
      <c r="D15" s="68">
        <v>26900</v>
      </c>
    </row>
    <row r="16" spans="1:4" ht="15.75">
      <c r="A16" s="70"/>
      <c r="B16" s="70"/>
      <c r="C16" s="70" t="s">
        <v>150</v>
      </c>
      <c r="D16" s="68">
        <v>20000</v>
      </c>
    </row>
    <row r="17" spans="1:4" ht="15.75">
      <c r="A17" s="70"/>
      <c r="B17" s="70" t="s">
        <v>172</v>
      </c>
      <c r="C17" s="70" t="s">
        <v>392</v>
      </c>
      <c r="D17" s="68">
        <v>900</v>
      </c>
    </row>
    <row r="18" spans="1:4" ht="15.75">
      <c r="A18" s="70"/>
      <c r="B18" s="70" t="s">
        <v>152</v>
      </c>
      <c r="C18" s="70" t="s">
        <v>151</v>
      </c>
      <c r="D18" s="68">
        <v>906745</v>
      </c>
    </row>
    <row r="19" spans="1:4" ht="15.75">
      <c r="A19" s="70"/>
      <c r="B19" s="70"/>
      <c r="C19" s="70" t="s">
        <v>153</v>
      </c>
      <c r="D19" s="68">
        <v>4000</v>
      </c>
    </row>
    <row r="20" spans="1:4" ht="15.75">
      <c r="A20" s="70"/>
      <c r="B20" s="70"/>
      <c r="C20" s="70" t="s">
        <v>154</v>
      </c>
      <c r="D20" s="68">
        <v>870000</v>
      </c>
    </row>
    <row r="21" spans="1:4" ht="15.75">
      <c r="A21" s="70"/>
      <c r="B21" s="70"/>
      <c r="C21" s="70" t="s">
        <v>155</v>
      </c>
      <c r="D21" s="68">
        <v>510000</v>
      </c>
    </row>
    <row r="22" spans="1:4" ht="15.75">
      <c r="A22" s="70"/>
      <c r="B22" s="70"/>
      <c r="C22" s="70" t="s">
        <v>156</v>
      </c>
      <c r="D22" s="68">
        <v>21400</v>
      </c>
    </row>
    <row r="23" spans="1:4" ht="15.75">
      <c r="A23" s="70"/>
      <c r="B23" s="70"/>
      <c r="C23" s="70" t="s">
        <v>157</v>
      </c>
      <c r="D23" s="68">
        <v>90000</v>
      </c>
    </row>
    <row r="24" spans="1:4" ht="15.75">
      <c r="A24" s="70"/>
      <c r="B24" s="70"/>
      <c r="C24" s="70" t="s">
        <v>158</v>
      </c>
      <c r="D24" s="68">
        <v>7600</v>
      </c>
    </row>
    <row r="25" spans="1:4" ht="15.75">
      <c r="A25" s="70"/>
      <c r="B25" s="70"/>
      <c r="C25" s="70" t="s">
        <v>159</v>
      </c>
      <c r="D25" s="68">
        <v>2500</v>
      </c>
    </row>
    <row r="26" spans="1:4" ht="15.75">
      <c r="A26" s="70"/>
      <c r="B26" s="70"/>
      <c r="C26" s="70" t="s">
        <v>160</v>
      </c>
      <c r="D26" s="68">
        <v>174</v>
      </c>
    </row>
    <row r="27" spans="1:4" ht="15.75">
      <c r="A27" s="70"/>
      <c r="B27" s="70"/>
      <c r="C27" s="70" t="s">
        <v>161</v>
      </c>
      <c r="D27" s="68">
        <v>18000</v>
      </c>
    </row>
    <row r="28" spans="1:4" ht="15.75">
      <c r="A28" s="70"/>
      <c r="B28" s="70"/>
      <c r="C28" s="70" t="s">
        <v>162</v>
      </c>
      <c r="D28" s="68">
        <v>17000</v>
      </c>
    </row>
    <row r="29" spans="1:4" ht="15.75">
      <c r="A29" s="70"/>
      <c r="B29" s="70"/>
      <c r="C29" s="70" t="s">
        <v>393</v>
      </c>
      <c r="D29" s="68">
        <v>9100</v>
      </c>
    </row>
    <row r="30" spans="1:4" ht="15.75">
      <c r="A30" s="70"/>
      <c r="B30" s="70"/>
      <c r="C30" s="70" t="s">
        <v>163</v>
      </c>
      <c r="D30" s="68">
        <v>94000</v>
      </c>
    </row>
    <row r="31" spans="1:4" ht="15.75">
      <c r="A31" s="70"/>
      <c r="B31" s="70"/>
      <c r="C31" s="70" t="s">
        <v>164</v>
      </c>
      <c r="D31" s="68">
        <v>33000</v>
      </c>
    </row>
    <row r="32" spans="1:4" ht="15.75">
      <c r="A32" s="70"/>
      <c r="B32" s="70"/>
      <c r="C32" s="70" t="s">
        <v>149</v>
      </c>
      <c r="D32" s="68">
        <v>15000</v>
      </c>
    </row>
    <row r="33" spans="1:4" ht="15.75">
      <c r="A33" s="70"/>
      <c r="B33" s="70" t="s">
        <v>165</v>
      </c>
      <c r="C33" s="70" t="s">
        <v>166</v>
      </c>
      <c r="D33" s="68">
        <v>50000</v>
      </c>
    </row>
    <row r="34" spans="1:4" ht="15.75">
      <c r="A34" s="70"/>
      <c r="B34" s="70" t="s">
        <v>167</v>
      </c>
      <c r="C34" s="70" t="s">
        <v>168</v>
      </c>
      <c r="D34" s="68">
        <v>700</v>
      </c>
    </row>
    <row r="35" spans="1:4" ht="15.75">
      <c r="A35" s="70"/>
      <c r="B35" s="70"/>
      <c r="C35" s="72" t="s">
        <v>169</v>
      </c>
      <c r="D35" s="73">
        <f>SUM(D12:D34)</f>
        <v>2707499</v>
      </c>
    </row>
    <row r="36" spans="1:4" ht="15.75">
      <c r="A36" s="178" t="s">
        <v>65</v>
      </c>
      <c r="B36" s="178"/>
      <c r="C36" s="178"/>
      <c r="D36" s="68"/>
    </row>
    <row r="37" spans="1:4" ht="15.75">
      <c r="A37" s="70"/>
      <c r="B37" s="70" t="s">
        <v>165</v>
      </c>
      <c r="C37" s="70" t="s">
        <v>170</v>
      </c>
      <c r="D37" s="68">
        <v>6436461</v>
      </c>
    </row>
    <row r="38" spans="1:4" ht="15.75">
      <c r="A38" s="70"/>
      <c r="B38" s="70"/>
      <c r="C38" s="72" t="s">
        <v>171</v>
      </c>
      <c r="D38" s="73">
        <f>SUM(D37)</f>
        <v>6436461</v>
      </c>
    </row>
    <row r="39" spans="1:4" ht="16.5" customHeight="1">
      <c r="A39" s="178" t="s">
        <v>66</v>
      </c>
      <c r="B39" s="178"/>
      <c r="C39" s="178"/>
      <c r="D39" s="68"/>
    </row>
    <row r="40" spans="1:4" ht="15.75">
      <c r="A40" s="70"/>
      <c r="B40" s="70" t="s">
        <v>172</v>
      </c>
      <c r="C40" s="70" t="s">
        <v>173</v>
      </c>
      <c r="D40" s="68">
        <v>53880</v>
      </c>
    </row>
    <row r="41" spans="1:4" ht="15.75">
      <c r="A41" s="70"/>
      <c r="B41" s="70" t="s">
        <v>174</v>
      </c>
      <c r="C41" s="70" t="s">
        <v>173</v>
      </c>
      <c r="D41" s="68">
        <v>1428</v>
      </c>
    </row>
    <row r="42" spans="1:4" ht="15.75">
      <c r="A42" s="70"/>
      <c r="B42" s="70" t="s">
        <v>175</v>
      </c>
      <c r="C42" s="70" t="s">
        <v>173</v>
      </c>
      <c r="D42" s="68">
        <v>1892491</v>
      </c>
    </row>
    <row r="43" spans="1:4" ht="15.75">
      <c r="A43" s="70"/>
      <c r="B43" s="70"/>
      <c r="C43" s="72" t="s">
        <v>176</v>
      </c>
      <c r="D43" s="73">
        <f>SUM(D40:D42)</f>
        <v>1947799</v>
      </c>
    </row>
    <row r="44" spans="1:4" ht="48.75" customHeight="1">
      <c r="A44" s="178" t="s">
        <v>67</v>
      </c>
      <c r="B44" s="178"/>
      <c r="C44" s="178"/>
      <c r="D44" s="68"/>
    </row>
    <row r="45" spans="1:4" ht="15.75">
      <c r="A45" s="70"/>
      <c r="B45" s="70"/>
      <c r="C45" s="70"/>
      <c r="D45" s="68"/>
    </row>
    <row r="46" spans="1:4" ht="15.75">
      <c r="A46" s="70"/>
      <c r="B46" s="70"/>
      <c r="C46" s="70"/>
      <c r="D46" s="68"/>
    </row>
    <row r="47" spans="1:4" ht="15.75" customHeight="1">
      <c r="A47" s="178" t="s">
        <v>68</v>
      </c>
      <c r="B47" s="178"/>
      <c r="C47" s="178"/>
      <c r="D47" s="68"/>
    </row>
    <row r="48" spans="1:4" ht="15.75" customHeight="1">
      <c r="A48" s="70"/>
      <c r="B48" s="70" t="s">
        <v>175</v>
      </c>
      <c r="C48" s="70" t="s">
        <v>177</v>
      </c>
      <c r="D48" s="68">
        <v>108909</v>
      </c>
    </row>
    <row r="49" spans="1:4" ht="15.75" customHeight="1">
      <c r="A49" s="70"/>
      <c r="B49" s="70"/>
      <c r="C49" s="72" t="s">
        <v>178</v>
      </c>
      <c r="D49" s="73">
        <f>SUM(D48)</f>
        <v>108909</v>
      </c>
    </row>
    <row r="50" spans="1:4" ht="31.5" customHeight="1">
      <c r="A50" s="178" t="s">
        <v>73</v>
      </c>
      <c r="B50" s="178"/>
      <c r="C50" s="178"/>
      <c r="D50" s="68"/>
    </row>
    <row r="51" spans="1:4" ht="15.75">
      <c r="A51" s="70"/>
      <c r="B51" s="70"/>
      <c r="C51" s="70"/>
      <c r="D51" s="68"/>
    </row>
    <row r="52" spans="1:4" ht="15.75">
      <c r="A52" s="70"/>
      <c r="B52" s="70"/>
      <c r="C52" s="70"/>
      <c r="D52" s="68"/>
    </row>
    <row r="53" spans="1:4" ht="15.75">
      <c r="A53" s="178" t="s">
        <v>74</v>
      </c>
      <c r="B53" s="178"/>
      <c r="C53" s="178"/>
      <c r="D53" s="68"/>
    </row>
    <row r="54" spans="1:4" ht="15.75">
      <c r="A54" s="70"/>
      <c r="B54" s="70"/>
      <c r="C54" s="70"/>
      <c r="D54" s="68"/>
    </row>
    <row r="55" spans="1:4" ht="15.75">
      <c r="A55" s="70"/>
      <c r="B55" s="70"/>
      <c r="C55" s="70"/>
      <c r="D55" s="73"/>
    </row>
    <row r="56" spans="1:4" ht="33" customHeight="1">
      <c r="A56" s="178" t="s">
        <v>75</v>
      </c>
      <c r="B56" s="178"/>
      <c r="C56" s="178"/>
      <c r="D56" s="68"/>
    </row>
    <row r="57" spans="1:4" ht="15.75">
      <c r="A57" s="71"/>
      <c r="B57" s="71"/>
      <c r="C57" s="71"/>
      <c r="D57" s="68"/>
    </row>
    <row r="58" spans="1:4" ht="15.75">
      <c r="A58" s="71"/>
      <c r="B58" s="71" t="s">
        <v>167</v>
      </c>
      <c r="C58" s="71" t="s">
        <v>180</v>
      </c>
      <c r="D58" s="68">
        <v>838544</v>
      </c>
    </row>
    <row r="59" spans="1:4" ht="15.75">
      <c r="A59" s="71"/>
      <c r="B59" s="71" t="s">
        <v>181</v>
      </c>
      <c r="C59" s="71" t="s">
        <v>180</v>
      </c>
      <c r="D59" s="68">
        <v>178587</v>
      </c>
    </row>
    <row r="60" spans="1:4" ht="25.5" customHeight="1">
      <c r="A60" s="74"/>
      <c r="B60" s="140" t="s">
        <v>398</v>
      </c>
      <c r="C60" s="139" t="s">
        <v>358</v>
      </c>
      <c r="D60" s="68">
        <v>152000</v>
      </c>
    </row>
    <row r="61" spans="1:4" ht="15.75">
      <c r="A61" s="74"/>
      <c r="B61" s="71"/>
      <c r="C61" s="75" t="s">
        <v>182</v>
      </c>
      <c r="D61" s="73">
        <f>SUM(D57:D60)</f>
        <v>1169131</v>
      </c>
    </row>
    <row r="62" spans="1:4" ht="15.75">
      <c r="A62" s="175" t="s">
        <v>69</v>
      </c>
      <c r="B62" s="176"/>
      <c r="C62" s="177"/>
      <c r="D62" s="73">
        <f>SUM(D35+D38+D43+D49+D55+D61)</f>
        <v>12369799</v>
      </c>
    </row>
    <row r="66" spans="1:4" ht="48" customHeight="1">
      <c r="A66" s="179" t="s">
        <v>72</v>
      </c>
      <c r="B66" s="179"/>
      <c r="C66" s="179"/>
      <c r="D66" s="179"/>
    </row>
  </sheetData>
  <mergeCells count="15">
    <mergeCell ref="A66:D66"/>
    <mergeCell ref="A11:C11"/>
    <mergeCell ref="A6:D6"/>
    <mergeCell ref="D8:D9"/>
    <mergeCell ref="A8:A9"/>
    <mergeCell ref="B8:B9"/>
    <mergeCell ref="C8:C9"/>
    <mergeCell ref="A53:C53"/>
    <mergeCell ref="A56:C56"/>
    <mergeCell ref="A36:C36"/>
    <mergeCell ref="A62:C62"/>
    <mergeCell ref="A39:C39"/>
    <mergeCell ref="A44:C44"/>
    <mergeCell ref="A47:C47"/>
    <mergeCell ref="A50:C50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5.625" style="44" customWidth="1"/>
    <col min="2" max="2" width="20.75390625" style="44" customWidth="1"/>
    <col min="3" max="4" width="9.125" style="44" customWidth="1"/>
    <col min="5" max="5" width="12.375" style="44" customWidth="1"/>
    <col min="6" max="6" width="9.125" style="44" customWidth="1"/>
    <col min="7" max="7" width="11.375" style="44" customWidth="1"/>
    <col min="8" max="8" width="20.625" style="44" customWidth="1"/>
    <col min="9" max="16384" width="9.125" style="44" customWidth="1"/>
  </cols>
  <sheetData>
    <row r="1" s="56" customFormat="1" ht="12">
      <c r="G1" s="56" t="s">
        <v>139</v>
      </c>
    </row>
    <row r="2" s="56" customFormat="1" ht="12">
      <c r="G2" s="56" t="s">
        <v>437</v>
      </c>
    </row>
    <row r="3" s="56" customFormat="1" ht="12">
      <c r="G3" s="56" t="s">
        <v>194</v>
      </c>
    </row>
    <row r="4" s="56" customFormat="1" ht="12">
      <c r="G4" s="56" t="s">
        <v>440</v>
      </c>
    </row>
    <row r="5" ht="22.5" customHeight="1"/>
    <row r="6" spans="1:8" ht="29.25" customHeight="1">
      <c r="A6" s="230" t="s">
        <v>103</v>
      </c>
      <c r="B6" s="230"/>
      <c r="C6" s="230"/>
      <c r="D6" s="230"/>
      <c r="E6" s="230"/>
      <c r="F6" s="230"/>
      <c r="G6" s="230"/>
      <c r="H6" s="230"/>
    </row>
    <row r="7" ht="18.75" customHeight="1"/>
    <row r="8" ht="18.75" customHeight="1">
      <c r="H8" s="58" t="s">
        <v>5</v>
      </c>
    </row>
    <row r="9" spans="1:8" ht="12.75">
      <c r="A9" s="206" t="s">
        <v>79</v>
      </c>
      <c r="B9" s="206" t="s">
        <v>104</v>
      </c>
      <c r="C9" s="206" t="s">
        <v>6</v>
      </c>
      <c r="D9" s="206" t="s">
        <v>105</v>
      </c>
      <c r="E9" s="206" t="s">
        <v>109</v>
      </c>
      <c r="F9" s="206" t="s">
        <v>106</v>
      </c>
      <c r="G9" s="206"/>
      <c r="H9" s="206" t="s">
        <v>108</v>
      </c>
    </row>
    <row r="10" spans="1:8" ht="12.75">
      <c r="A10" s="206"/>
      <c r="B10" s="206"/>
      <c r="C10" s="206"/>
      <c r="D10" s="206"/>
      <c r="E10" s="206"/>
      <c r="F10" s="18" t="s">
        <v>9</v>
      </c>
      <c r="G10" s="18" t="s">
        <v>107</v>
      </c>
      <c r="H10" s="206"/>
    </row>
    <row r="11" spans="1:8" s="13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ht="12.75">
      <c r="A12" s="38" t="s">
        <v>17</v>
      </c>
      <c r="B12" s="38" t="s">
        <v>187</v>
      </c>
      <c r="C12" s="38">
        <v>921</v>
      </c>
      <c r="D12" s="38">
        <v>92120</v>
      </c>
      <c r="E12" s="38"/>
      <c r="F12" s="90">
        <v>20000</v>
      </c>
      <c r="G12" s="90"/>
      <c r="H12" s="38" t="s">
        <v>428</v>
      </c>
    </row>
    <row r="13" spans="1:8" ht="12.75">
      <c r="A13" s="39" t="s">
        <v>18</v>
      </c>
      <c r="B13" s="39" t="s">
        <v>188</v>
      </c>
      <c r="C13" s="39">
        <v>926</v>
      </c>
      <c r="D13" s="39">
        <v>92605</v>
      </c>
      <c r="E13" s="39"/>
      <c r="F13" s="81">
        <v>60000</v>
      </c>
      <c r="G13" s="81"/>
      <c r="H13" s="39" t="s">
        <v>429</v>
      </c>
    </row>
    <row r="14" spans="1:8" ht="12.75">
      <c r="A14" s="39"/>
      <c r="B14" s="39" t="s">
        <v>189</v>
      </c>
      <c r="C14" s="39"/>
      <c r="D14" s="39"/>
      <c r="E14" s="39"/>
      <c r="F14" s="81"/>
      <c r="G14" s="81"/>
      <c r="H14" s="39" t="s">
        <v>192</v>
      </c>
    </row>
    <row r="15" spans="1:8" ht="12.75">
      <c r="A15" s="39"/>
      <c r="B15" s="39"/>
      <c r="C15" s="39"/>
      <c r="D15" s="39"/>
      <c r="E15" s="39"/>
      <c r="F15" s="81"/>
      <c r="G15" s="81"/>
      <c r="H15" s="39" t="s">
        <v>190</v>
      </c>
    </row>
    <row r="16" spans="1:8" ht="12.75">
      <c r="A16" s="39"/>
      <c r="B16" s="39"/>
      <c r="C16" s="39"/>
      <c r="D16" s="39"/>
      <c r="E16" s="39"/>
      <c r="F16" s="81"/>
      <c r="G16" s="81"/>
      <c r="H16" s="39" t="s">
        <v>191</v>
      </c>
    </row>
    <row r="17" spans="1:8" ht="12.75">
      <c r="A17" s="39" t="s">
        <v>19</v>
      </c>
      <c r="B17" s="39" t="s">
        <v>431</v>
      </c>
      <c r="C17" s="39">
        <v>754</v>
      </c>
      <c r="D17" s="39">
        <v>75412</v>
      </c>
      <c r="E17" s="39"/>
      <c r="F17" s="81">
        <v>40000</v>
      </c>
      <c r="G17" s="81"/>
      <c r="H17" s="166" t="s">
        <v>430</v>
      </c>
    </row>
    <row r="18" spans="1:8" ht="38.25">
      <c r="A18" s="39"/>
      <c r="B18" s="39"/>
      <c r="C18" s="39"/>
      <c r="D18" s="39"/>
      <c r="E18" s="39"/>
      <c r="F18" s="81"/>
      <c r="G18" s="81"/>
      <c r="H18" s="166" t="s">
        <v>432</v>
      </c>
    </row>
    <row r="19" spans="1:8" ht="12.75">
      <c r="A19" s="39"/>
      <c r="B19" s="39"/>
      <c r="C19" s="39"/>
      <c r="D19" s="39"/>
      <c r="E19" s="39"/>
      <c r="F19" s="81"/>
      <c r="G19" s="81"/>
      <c r="H19" s="145"/>
    </row>
    <row r="20" spans="1:8" ht="12.75">
      <c r="A20" s="38"/>
      <c r="B20" s="38"/>
      <c r="C20" s="38"/>
      <c r="D20" s="38"/>
      <c r="E20" s="38"/>
      <c r="F20" s="90"/>
      <c r="G20" s="90"/>
      <c r="H20" s="38"/>
    </row>
    <row r="21" spans="1:8" ht="12.75">
      <c r="A21" s="39"/>
      <c r="B21" s="94" t="s">
        <v>178</v>
      </c>
      <c r="C21" s="94"/>
      <c r="D21" s="94"/>
      <c r="E21" s="94"/>
      <c r="F21" s="95">
        <f>SUM(F12:F19)</f>
        <v>120000</v>
      </c>
      <c r="G21" s="95"/>
      <c r="H21" s="94"/>
    </row>
    <row r="22" spans="1:8" ht="12.75">
      <c r="A22" s="40"/>
      <c r="B22" s="40"/>
      <c r="C22" s="40"/>
      <c r="D22" s="40"/>
      <c r="E22" s="40"/>
      <c r="F22" s="91"/>
      <c r="G22" s="91"/>
      <c r="H22" s="40"/>
    </row>
    <row r="23" spans="1:8" ht="12.75">
      <c r="A23" s="92"/>
      <c r="B23" s="92"/>
      <c r="C23" s="92"/>
      <c r="D23" s="92"/>
      <c r="E23" s="92"/>
      <c r="F23" s="93"/>
      <c r="G23" s="93"/>
      <c r="H23" s="92"/>
    </row>
    <row r="24" spans="1:8" ht="12.75">
      <c r="A24" s="26"/>
      <c r="B24" s="26"/>
      <c r="C24" s="26"/>
      <c r="D24" s="26"/>
      <c r="E24" s="26"/>
      <c r="F24" s="26"/>
      <c r="G24" s="26"/>
      <c r="H24" s="26"/>
    </row>
    <row r="25" spans="1:8" ht="12.75">
      <c r="A25" s="26"/>
      <c r="B25" s="26"/>
      <c r="C25" s="26"/>
      <c r="D25" s="26"/>
      <c r="E25" s="26"/>
      <c r="F25" s="26"/>
      <c r="G25" s="26"/>
      <c r="H25" s="26"/>
    </row>
    <row r="26" spans="1:8" ht="12.75">
      <c r="A26" s="26"/>
      <c r="B26" s="26"/>
      <c r="C26" s="26"/>
      <c r="D26" s="26"/>
      <c r="E26" s="26"/>
      <c r="F26" s="26"/>
      <c r="G26" s="26"/>
      <c r="H26" s="26"/>
    </row>
    <row r="27" spans="1:8" ht="12.75">
      <c r="A27" s="26"/>
      <c r="B27" s="26"/>
      <c r="C27" s="26"/>
      <c r="D27" s="26"/>
      <c r="E27" s="26"/>
      <c r="F27" s="26"/>
      <c r="G27" s="26"/>
      <c r="H27" s="26"/>
    </row>
    <row r="28" spans="1:8" ht="12.75">
      <c r="A28" s="26"/>
      <c r="B28" s="26"/>
      <c r="C28" s="26"/>
      <c r="D28" s="26"/>
      <c r="E28" s="26"/>
      <c r="F28" s="26"/>
      <c r="G28" s="26"/>
      <c r="H28" s="26"/>
    </row>
    <row r="29" spans="1:8" ht="12.75">
      <c r="A29" s="26"/>
      <c r="B29" s="26"/>
      <c r="C29" s="26"/>
      <c r="D29" s="26"/>
      <c r="E29" s="26"/>
      <c r="F29" s="26"/>
      <c r="G29" s="26"/>
      <c r="H29" s="26"/>
    </row>
    <row r="30" spans="1:8" ht="12.75">
      <c r="A30" s="26"/>
      <c r="B30" s="26"/>
      <c r="C30" s="26"/>
      <c r="D30" s="26"/>
      <c r="E30" s="26"/>
      <c r="F30" s="26"/>
      <c r="G30" s="26"/>
      <c r="H30" s="26"/>
    </row>
    <row r="31" spans="1:8" ht="12.75">
      <c r="A31" s="26"/>
      <c r="B31" s="26"/>
      <c r="C31" s="26"/>
      <c r="D31" s="26"/>
      <c r="E31" s="26"/>
      <c r="F31" s="26"/>
      <c r="G31" s="26"/>
      <c r="H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  <row r="34" spans="1:8" ht="15.75" customHeight="1">
      <c r="A34" s="231"/>
      <c r="B34" s="231"/>
      <c r="C34" s="231"/>
      <c r="D34" s="231"/>
      <c r="E34" s="231"/>
      <c r="F34" s="231"/>
      <c r="G34" s="231"/>
      <c r="H34" s="231"/>
    </row>
    <row r="35" spans="1:14" ht="30" customHeight="1">
      <c r="A35" s="232"/>
      <c r="B35" s="232"/>
      <c r="C35" s="232"/>
      <c r="D35" s="232"/>
      <c r="E35" s="232"/>
      <c r="F35" s="232"/>
      <c r="G35" s="232"/>
      <c r="H35" s="232"/>
      <c r="I35" s="66"/>
      <c r="J35" s="66"/>
      <c r="K35" s="66"/>
      <c r="L35" s="66"/>
      <c r="M35" s="66"/>
      <c r="N35" s="66"/>
    </row>
    <row r="38" ht="28.5" customHeight="1"/>
  </sheetData>
  <mergeCells count="10">
    <mergeCell ref="A34:H34"/>
    <mergeCell ref="A35:H35"/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zoomScale="75" zoomScaleNormal="75" workbookViewId="0" topLeftCell="A74">
      <selection activeCell="A91" sqref="A91:K92"/>
    </sheetView>
  </sheetViews>
  <sheetFormatPr defaultColWidth="9.00390625" defaultRowHeight="12.75"/>
  <cols>
    <col min="1" max="1" width="4.375" style="1" customWidth="1"/>
    <col min="2" max="2" width="35.00390625" style="1" customWidth="1"/>
    <col min="3" max="3" width="9.625" style="1" customWidth="1"/>
    <col min="4" max="4" width="13.875" style="1" customWidth="1"/>
    <col min="5" max="5" width="14.125" style="1" customWidth="1"/>
    <col min="6" max="6" width="15.75390625" style="1" customWidth="1"/>
    <col min="7" max="7" width="13.75390625" style="1" customWidth="1"/>
    <col min="8" max="8" width="12.875" style="1" customWidth="1"/>
    <col min="9" max="9" width="13.25390625" style="1" customWidth="1"/>
    <col min="10" max="10" width="13.625" style="1" customWidth="1"/>
    <col min="11" max="11" width="15.125" style="1" customWidth="1"/>
    <col min="12" max="12" width="17.00390625" style="1" customWidth="1"/>
    <col min="13" max="16384" width="9.125" style="1" customWidth="1"/>
  </cols>
  <sheetData>
    <row r="1" ht="15">
      <c r="I1" s="1" t="s">
        <v>193</v>
      </c>
    </row>
    <row r="2" ht="15">
      <c r="I2" s="1" t="s">
        <v>438</v>
      </c>
    </row>
    <row r="3" spans="4:9" ht="15.75">
      <c r="D3" s="2"/>
      <c r="E3" s="2"/>
      <c r="F3" s="2"/>
      <c r="G3" s="2"/>
      <c r="I3" s="1" t="s">
        <v>194</v>
      </c>
    </row>
    <row r="4" ht="15">
      <c r="I4" s="1" t="s">
        <v>439</v>
      </c>
    </row>
    <row r="5" ht="15"/>
    <row r="6" spans="1:11" ht="18">
      <c r="A6" s="187" t="s">
        <v>195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ht="15">
      <c r="K7" s="3" t="s">
        <v>5</v>
      </c>
    </row>
    <row r="8" spans="1:12" ht="15">
      <c r="A8" s="183" t="s">
        <v>1</v>
      </c>
      <c r="B8" s="183" t="s">
        <v>196</v>
      </c>
      <c r="C8" s="188" t="s">
        <v>197</v>
      </c>
      <c r="D8" s="188"/>
      <c r="E8" s="188" t="s">
        <v>8</v>
      </c>
      <c r="F8" s="188"/>
      <c r="G8" s="188"/>
      <c r="H8" s="188"/>
      <c r="I8" s="188"/>
      <c r="J8" s="188"/>
      <c r="K8" s="188"/>
      <c r="L8" s="96"/>
    </row>
    <row r="9" spans="1:12" ht="15">
      <c r="A9" s="183"/>
      <c r="B9" s="183"/>
      <c r="C9" s="188" t="s">
        <v>6</v>
      </c>
      <c r="D9" s="188" t="s">
        <v>7</v>
      </c>
      <c r="E9" s="183" t="s">
        <v>198</v>
      </c>
      <c r="F9" s="188" t="s">
        <v>9</v>
      </c>
      <c r="G9" s="188"/>
      <c r="H9" s="188"/>
      <c r="I9" s="188"/>
      <c r="J9" s="188"/>
      <c r="K9" s="183" t="s">
        <v>199</v>
      </c>
      <c r="L9" s="96"/>
    </row>
    <row r="10" spans="1:12" ht="15">
      <c r="A10" s="183"/>
      <c r="B10" s="183"/>
      <c r="C10" s="188"/>
      <c r="D10" s="188"/>
      <c r="E10" s="183"/>
      <c r="F10" s="183" t="s">
        <v>200</v>
      </c>
      <c r="G10" s="183" t="s">
        <v>10</v>
      </c>
      <c r="H10" s="183"/>
      <c r="I10" s="183"/>
      <c r="J10" s="183"/>
      <c r="K10" s="183"/>
      <c r="L10" s="21"/>
    </row>
    <row r="11" spans="1:12" ht="25.5">
      <c r="A11" s="183"/>
      <c r="B11" s="183"/>
      <c r="C11" s="188"/>
      <c r="D11" s="188"/>
      <c r="E11" s="183"/>
      <c r="F11" s="183"/>
      <c r="G11" s="20" t="s">
        <v>201</v>
      </c>
      <c r="H11" s="20" t="s">
        <v>11</v>
      </c>
      <c r="I11" s="20" t="s">
        <v>202</v>
      </c>
      <c r="J11" s="20" t="s">
        <v>203</v>
      </c>
      <c r="K11" s="183"/>
      <c r="L11" s="21"/>
    </row>
    <row r="12" spans="1:12" ht="1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3"/>
    </row>
    <row r="13" spans="1:11" ht="16.5">
      <c r="A13" s="97" t="s">
        <v>12</v>
      </c>
      <c r="B13" s="98" t="s">
        <v>204</v>
      </c>
      <c r="C13" s="99"/>
      <c r="D13" s="99"/>
      <c r="E13" s="100"/>
      <c r="F13" s="101"/>
      <c r="G13" s="101"/>
      <c r="H13" s="101"/>
      <c r="I13" s="102"/>
      <c r="J13" s="102"/>
      <c r="K13" s="101"/>
    </row>
    <row r="14" spans="1:11" ht="15.75">
      <c r="A14" s="103"/>
      <c r="B14" s="104" t="s">
        <v>205</v>
      </c>
      <c r="C14" s="105" t="s">
        <v>206</v>
      </c>
      <c r="D14" s="106"/>
      <c r="E14" s="107"/>
      <c r="F14" s="107"/>
      <c r="G14" s="108"/>
      <c r="H14" s="108"/>
      <c r="I14" s="108"/>
      <c r="J14" s="108"/>
      <c r="K14" s="108"/>
    </row>
    <row r="15" spans="1:11" ht="15">
      <c r="A15" s="103"/>
      <c r="B15" s="109" t="s">
        <v>207</v>
      </c>
      <c r="C15" s="110"/>
      <c r="D15" s="110" t="s">
        <v>208</v>
      </c>
      <c r="E15" s="111">
        <v>11000</v>
      </c>
      <c r="F15" s="111">
        <v>11000</v>
      </c>
      <c r="G15" s="111"/>
      <c r="H15" s="111"/>
      <c r="I15" s="111"/>
      <c r="J15" s="111"/>
      <c r="K15" s="111"/>
    </row>
    <row r="16" spans="1:11" ht="15.75">
      <c r="A16" s="103"/>
      <c r="B16" s="112" t="s">
        <v>209</v>
      </c>
      <c r="C16" s="113"/>
      <c r="D16" s="113"/>
      <c r="E16" s="114">
        <f>SUM(E15)</f>
        <v>11000</v>
      </c>
      <c r="F16" s="114">
        <f>SUM(F15)</f>
        <v>11000</v>
      </c>
      <c r="G16" s="114"/>
      <c r="H16" s="114"/>
      <c r="I16" s="114"/>
      <c r="J16" s="114"/>
      <c r="K16" s="114"/>
    </row>
    <row r="17" spans="1:11" ht="15.75">
      <c r="A17" s="103"/>
      <c r="B17" s="115" t="s">
        <v>210</v>
      </c>
      <c r="C17" s="105" t="s">
        <v>211</v>
      </c>
      <c r="D17" s="106"/>
      <c r="E17" s="107"/>
      <c r="F17" s="107"/>
      <c r="G17" s="108"/>
      <c r="H17" s="108"/>
      <c r="I17" s="108"/>
      <c r="J17" s="108"/>
      <c r="K17" s="107"/>
    </row>
    <row r="18" spans="1:11" ht="15">
      <c r="A18" s="103"/>
      <c r="B18" s="116" t="s">
        <v>212</v>
      </c>
      <c r="C18" s="110"/>
      <c r="D18" s="110" t="s">
        <v>213</v>
      </c>
      <c r="E18" s="111">
        <v>1104897</v>
      </c>
      <c r="F18" s="111">
        <v>816297</v>
      </c>
      <c r="G18" s="111"/>
      <c r="H18" s="111"/>
      <c r="I18" s="111"/>
      <c r="J18" s="111"/>
      <c r="K18" s="31">
        <v>288600</v>
      </c>
    </row>
    <row r="19" spans="1:11" ht="15.75">
      <c r="A19" s="103"/>
      <c r="B19" s="117" t="s">
        <v>214</v>
      </c>
      <c r="C19" s="118"/>
      <c r="D19" s="118"/>
      <c r="E19" s="114">
        <f>SUM(E18:E18)</f>
        <v>1104897</v>
      </c>
      <c r="F19" s="114">
        <f>SUM(F18:F18)</f>
        <v>816297</v>
      </c>
      <c r="G19" s="114"/>
      <c r="H19" s="114"/>
      <c r="I19" s="114"/>
      <c r="J19" s="114"/>
      <c r="K19" s="114">
        <f>SUM(K18)</f>
        <v>288600</v>
      </c>
    </row>
    <row r="20" spans="1:11" ht="15.75">
      <c r="A20" s="103"/>
      <c r="B20" s="115" t="s">
        <v>215</v>
      </c>
      <c r="C20" s="105" t="s">
        <v>216</v>
      </c>
      <c r="D20" s="106"/>
      <c r="E20" s="107"/>
      <c r="F20" s="107"/>
      <c r="G20" s="108"/>
      <c r="H20" s="108"/>
      <c r="I20" s="108"/>
      <c r="J20" s="108"/>
      <c r="K20" s="108"/>
    </row>
    <row r="21" spans="1:11" ht="15">
      <c r="A21" s="103"/>
      <c r="B21" s="109" t="s">
        <v>217</v>
      </c>
      <c r="C21" s="110"/>
      <c r="D21" s="110" t="s">
        <v>218</v>
      </c>
      <c r="E21" s="111">
        <v>3000</v>
      </c>
      <c r="F21" s="111">
        <v>3000</v>
      </c>
      <c r="G21" s="111"/>
      <c r="H21" s="111"/>
      <c r="I21" s="111"/>
      <c r="J21" s="111"/>
      <c r="K21" s="111"/>
    </row>
    <row r="22" spans="1:11" ht="15.75">
      <c r="A22" s="103"/>
      <c r="B22" s="112" t="s">
        <v>219</v>
      </c>
      <c r="C22" s="118"/>
      <c r="D22" s="118"/>
      <c r="E22" s="114">
        <f>SUM(E21)</f>
        <v>3000</v>
      </c>
      <c r="F22" s="114">
        <f>SUM(F21)</f>
        <v>3000</v>
      </c>
      <c r="G22" s="119"/>
      <c r="H22" s="119"/>
      <c r="I22" s="119"/>
      <c r="J22" s="119"/>
      <c r="K22" s="119"/>
    </row>
    <row r="23" spans="1:11" ht="15.75">
      <c r="A23" s="103"/>
      <c r="B23" s="115" t="s">
        <v>220</v>
      </c>
      <c r="C23" s="105" t="s">
        <v>147</v>
      </c>
      <c r="D23" s="106"/>
      <c r="E23" s="107"/>
      <c r="F23" s="107"/>
      <c r="G23" s="108"/>
      <c r="H23" s="108"/>
      <c r="I23" s="108"/>
      <c r="J23" s="108"/>
      <c r="K23" s="107"/>
    </row>
    <row r="24" spans="1:11" ht="15">
      <c r="A24" s="103"/>
      <c r="B24" s="109" t="s">
        <v>221</v>
      </c>
      <c r="C24" s="110"/>
      <c r="D24" s="110" t="s">
        <v>222</v>
      </c>
      <c r="E24" s="111">
        <v>80000</v>
      </c>
      <c r="F24" s="111">
        <v>80000</v>
      </c>
      <c r="G24" s="111">
        <v>800</v>
      </c>
      <c r="H24" s="111"/>
      <c r="I24" s="111"/>
      <c r="J24" s="111"/>
      <c r="K24" s="111"/>
    </row>
    <row r="25" spans="1:11" ht="15">
      <c r="A25" s="103"/>
      <c r="B25" s="109" t="s">
        <v>221</v>
      </c>
      <c r="C25" s="110"/>
      <c r="D25" s="110" t="s">
        <v>222</v>
      </c>
      <c r="E25" s="111">
        <v>13000</v>
      </c>
      <c r="F25" s="111">
        <v>13000</v>
      </c>
      <c r="G25" s="111"/>
      <c r="H25" s="111"/>
      <c r="I25" s="111"/>
      <c r="J25" s="111"/>
      <c r="K25" s="111"/>
    </row>
    <row r="26" spans="1:11" ht="15">
      <c r="A26" s="103"/>
      <c r="B26" s="109" t="s">
        <v>221</v>
      </c>
      <c r="C26" s="110"/>
      <c r="D26" s="110" t="s">
        <v>222</v>
      </c>
      <c r="E26" s="111">
        <v>33000</v>
      </c>
      <c r="F26" s="111"/>
      <c r="G26" s="111"/>
      <c r="H26" s="111"/>
      <c r="I26" s="111"/>
      <c r="J26" s="111"/>
      <c r="K26" s="111">
        <v>33000</v>
      </c>
    </row>
    <row r="27" spans="1:11" ht="15">
      <c r="A27" s="103"/>
      <c r="B27" s="109" t="s">
        <v>221</v>
      </c>
      <c r="C27" s="110"/>
      <c r="D27" s="110" t="s">
        <v>222</v>
      </c>
      <c r="E27" s="111">
        <v>196786</v>
      </c>
      <c r="F27" s="111"/>
      <c r="G27" s="111"/>
      <c r="H27" s="111"/>
      <c r="I27" s="111"/>
      <c r="J27" s="111"/>
      <c r="K27" s="111">
        <v>196786</v>
      </c>
    </row>
    <row r="28" spans="1:11" ht="15.75">
      <c r="A28" s="103"/>
      <c r="B28" s="112" t="s">
        <v>223</v>
      </c>
      <c r="C28" s="113"/>
      <c r="D28" s="113"/>
      <c r="E28" s="114">
        <f>SUM(E24:E27)</f>
        <v>322786</v>
      </c>
      <c r="F28" s="114">
        <f>SUM(F24:F27)</f>
        <v>93000</v>
      </c>
      <c r="G28" s="114">
        <f>SUM(G24)</f>
        <v>800</v>
      </c>
      <c r="H28" s="114"/>
      <c r="I28" s="114"/>
      <c r="J28" s="114"/>
      <c r="K28" s="114">
        <f>SUM(K24:K27)</f>
        <v>229786</v>
      </c>
    </row>
    <row r="29" spans="1:11" ht="15.75">
      <c r="A29" s="103"/>
      <c r="B29" s="115" t="s">
        <v>224</v>
      </c>
      <c r="C29" s="105" t="s">
        <v>225</v>
      </c>
      <c r="D29" s="106"/>
      <c r="E29" s="107"/>
      <c r="F29" s="107"/>
      <c r="G29" s="108"/>
      <c r="H29" s="108"/>
      <c r="I29" s="108"/>
      <c r="J29" s="108"/>
      <c r="K29" s="108"/>
    </row>
    <row r="30" spans="1:11" ht="15">
      <c r="A30" s="103"/>
      <c r="B30" s="109" t="s">
        <v>226</v>
      </c>
      <c r="C30" s="110"/>
      <c r="D30" s="110" t="s">
        <v>227</v>
      </c>
      <c r="E30" s="111">
        <v>200000</v>
      </c>
      <c r="F30" s="111">
        <v>200000</v>
      </c>
      <c r="G30" s="111">
        <v>22000</v>
      </c>
      <c r="H30" s="111"/>
      <c r="I30" s="111"/>
      <c r="J30" s="111"/>
      <c r="K30" s="111"/>
    </row>
    <row r="31" spans="1:11" ht="15">
      <c r="A31" s="103"/>
      <c r="B31" s="109" t="s">
        <v>228</v>
      </c>
      <c r="C31" s="110"/>
      <c r="D31" s="110" t="s">
        <v>229</v>
      </c>
      <c r="E31" s="111">
        <v>2500</v>
      </c>
      <c r="F31" s="111">
        <v>2500</v>
      </c>
      <c r="G31" s="111"/>
      <c r="H31" s="111"/>
      <c r="I31" s="111"/>
      <c r="J31" s="111"/>
      <c r="K31" s="111"/>
    </row>
    <row r="32" spans="1:11" ht="15.75">
      <c r="A32" s="103"/>
      <c r="B32" s="112" t="s">
        <v>230</v>
      </c>
      <c r="C32" s="118"/>
      <c r="D32" s="118"/>
      <c r="E32" s="114">
        <f>SUM(E30:E31)</f>
        <v>202500</v>
      </c>
      <c r="F32" s="114">
        <f>SUM(F30:F31)</f>
        <v>202500</v>
      </c>
      <c r="G32" s="114">
        <f>SUM(G29:G31)</f>
        <v>22000</v>
      </c>
      <c r="H32" s="119"/>
      <c r="I32" s="119"/>
      <c r="J32" s="119"/>
      <c r="K32" s="119"/>
    </row>
    <row r="33" spans="1:11" ht="15.75">
      <c r="A33" s="103"/>
      <c r="B33" s="115" t="s">
        <v>231</v>
      </c>
      <c r="C33" s="105" t="s">
        <v>172</v>
      </c>
      <c r="D33" s="106"/>
      <c r="E33" s="107"/>
      <c r="F33" s="107"/>
      <c r="G33" s="107"/>
      <c r="H33" s="108"/>
      <c r="I33" s="108"/>
      <c r="J33" s="108"/>
      <c r="K33" s="107"/>
    </row>
    <row r="34" spans="1:11" ht="15.75">
      <c r="A34" s="103"/>
      <c r="B34" s="120" t="s">
        <v>232</v>
      </c>
      <c r="C34" s="121"/>
      <c r="D34" s="110" t="s">
        <v>233</v>
      </c>
      <c r="E34" s="111">
        <v>112700</v>
      </c>
      <c r="F34" s="111">
        <v>112700</v>
      </c>
      <c r="H34" s="111"/>
      <c r="I34" s="111"/>
      <c r="J34" s="111"/>
      <c r="K34" s="111"/>
    </row>
    <row r="35" spans="1:11" ht="15">
      <c r="A35" s="103"/>
      <c r="B35" s="109" t="s">
        <v>234</v>
      </c>
      <c r="C35" s="110"/>
      <c r="D35" s="110" t="s">
        <v>235</v>
      </c>
      <c r="E35" s="111">
        <v>1942211</v>
      </c>
      <c r="F35" s="111">
        <v>1917211</v>
      </c>
      <c r="G35" s="111">
        <v>1180600</v>
      </c>
      <c r="H35" s="111"/>
      <c r="I35" s="111"/>
      <c r="J35" s="111"/>
      <c r="K35" s="111">
        <v>25000</v>
      </c>
    </row>
    <row r="36" spans="1:11" ht="15">
      <c r="A36" s="103"/>
      <c r="B36" s="109" t="s">
        <v>236</v>
      </c>
      <c r="C36" s="110"/>
      <c r="D36" s="110" t="s">
        <v>237</v>
      </c>
      <c r="E36" s="111">
        <v>42080</v>
      </c>
      <c r="F36" s="111">
        <v>42080</v>
      </c>
      <c r="G36" s="111"/>
      <c r="H36" s="111"/>
      <c r="I36" s="111"/>
      <c r="J36" s="111"/>
      <c r="K36" s="111"/>
    </row>
    <row r="37" spans="1:11" ht="15.75">
      <c r="A37" s="103"/>
      <c r="B37" s="112" t="s">
        <v>238</v>
      </c>
      <c r="C37" s="118"/>
      <c r="D37" s="118"/>
      <c r="E37" s="114">
        <f>SUM(E34:E36)</f>
        <v>2096991</v>
      </c>
      <c r="F37" s="114">
        <f>SUM(F34:F36)</f>
        <v>2071991</v>
      </c>
      <c r="G37" s="114">
        <f>SUM(G33:G36)</f>
        <v>1180600</v>
      </c>
      <c r="H37" s="114"/>
      <c r="I37" s="114"/>
      <c r="J37" s="114"/>
      <c r="K37" s="114">
        <f>SUM(K33:K36)</f>
        <v>25000</v>
      </c>
    </row>
    <row r="38" spans="1:11" ht="15.75">
      <c r="A38" s="122"/>
      <c r="B38" s="115" t="s">
        <v>239</v>
      </c>
      <c r="C38" s="105" t="s">
        <v>240</v>
      </c>
      <c r="D38" s="106"/>
      <c r="E38" s="107"/>
      <c r="F38" s="107"/>
      <c r="G38" s="108"/>
      <c r="H38" s="108"/>
      <c r="I38" s="108"/>
      <c r="J38" s="108"/>
      <c r="K38" s="108"/>
    </row>
    <row r="39" spans="1:11" ht="31.5">
      <c r="A39" s="103"/>
      <c r="B39" s="123" t="s">
        <v>241</v>
      </c>
      <c r="C39" s="121"/>
      <c r="D39" s="110"/>
      <c r="E39" s="111"/>
      <c r="F39" s="111"/>
      <c r="G39" s="111"/>
      <c r="H39" s="111"/>
      <c r="I39" s="111"/>
      <c r="J39" s="111"/>
      <c r="K39" s="111"/>
    </row>
    <row r="40" spans="1:11" ht="15">
      <c r="A40" s="103"/>
      <c r="B40" s="116" t="s">
        <v>242</v>
      </c>
      <c r="C40" s="110"/>
      <c r="D40" s="110" t="s">
        <v>243</v>
      </c>
      <c r="E40" s="111">
        <v>10000</v>
      </c>
      <c r="F40" s="111">
        <v>10000</v>
      </c>
      <c r="G40" s="111"/>
      <c r="H40" s="111"/>
      <c r="I40" s="111"/>
      <c r="J40" s="111"/>
      <c r="K40" s="111"/>
    </row>
    <row r="41" spans="1:11" ht="15">
      <c r="A41" s="103"/>
      <c r="B41" s="116" t="s">
        <v>244</v>
      </c>
      <c r="C41" s="110"/>
      <c r="D41" s="110" t="s">
        <v>245</v>
      </c>
      <c r="E41" s="111">
        <v>75000</v>
      </c>
      <c r="F41" s="111">
        <v>75000</v>
      </c>
      <c r="G41" s="111"/>
      <c r="H41" s="111">
        <v>40000</v>
      </c>
      <c r="J41" s="111"/>
      <c r="K41" s="111"/>
    </row>
    <row r="42" spans="1:11" ht="15.75">
      <c r="A42" s="168"/>
      <c r="B42" s="117" t="s">
        <v>246</v>
      </c>
      <c r="C42" s="118"/>
      <c r="D42" s="118"/>
      <c r="E42" s="114">
        <f>SUM(E40:E41)</f>
        <v>85000</v>
      </c>
      <c r="F42" s="114">
        <f>SUM(F40:F41)</f>
        <v>85000</v>
      </c>
      <c r="G42" s="119"/>
      <c r="H42" s="114">
        <f>SUM(H41)</f>
        <v>40000</v>
      </c>
      <c r="I42" s="5"/>
      <c r="J42" s="119"/>
      <c r="K42" s="119"/>
    </row>
    <row r="43" spans="1:11" ht="31.5">
      <c r="A43" s="122"/>
      <c r="B43" s="124" t="s">
        <v>247</v>
      </c>
      <c r="C43" s="105" t="s">
        <v>152</v>
      </c>
      <c r="D43" s="106"/>
      <c r="E43" s="107"/>
      <c r="F43" s="107"/>
      <c r="G43" s="108"/>
      <c r="H43" s="108"/>
      <c r="I43" s="108"/>
      <c r="J43" s="108"/>
      <c r="K43" s="108"/>
    </row>
    <row r="44" spans="1:11" ht="31.5">
      <c r="A44" s="103"/>
      <c r="B44" s="123" t="s">
        <v>248</v>
      </c>
      <c r="C44" s="110"/>
      <c r="D44" s="110"/>
      <c r="E44" s="111"/>
      <c r="F44" s="111"/>
      <c r="G44" s="111"/>
      <c r="H44" s="111"/>
      <c r="I44" s="111"/>
      <c r="J44" s="111"/>
      <c r="K44" s="111"/>
    </row>
    <row r="45" spans="1:11" ht="31.5">
      <c r="A45" s="103"/>
      <c r="B45" s="123" t="s">
        <v>249</v>
      </c>
      <c r="C45" s="110"/>
      <c r="D45" s="110"/>
      <c r="E45" s="111"/>
      <c r="F45" s="111"/>
      <c r="G45" s="111"/>
      <c r="H45" s="111"/>
      <c r="I45" s="111"/>
      <c r="J45" s="111"/>
      <c r="K45" s="111"/>
    </row>
    <row r="46" spans="1:11" ht="15.75">
      <c r="A46" s="103"/>
      <c r="B46" s="116" t="s">
        <v>250</v>
      </c>
      <c r="C46" s="110"/>
      <c r="D46" s="110"/>
      <c r="E46" s="111"/>
      <c r="F46" s="111"/>
      <c r="G46" s="111"/>
      <c r="H46" s="111"/>
      <c r="I46" s="111"/>
      <c r="J46" s="111"/>
      <c r="K46" s="111"/>
    </row>
    <row r="47" spans="1:11" ht="15">
      <c r="A47" s="103"/>
      <c r="B47" s="116" t="s">
        <v>251</v>
      </c>
      <c r="C47" s="110"/>
      <c r="D47" s="110" t="s">
        <v>252</v>
      </c>
      <c r="E47" s="111">
        <v>43000</v>
      </c>
      <c r="F47" s="111">
        <v>43000</v>
      </c>
      <c r="G47" s="111">
        <v>43000</v>
      </c>
      <c r="H47" s="111"/>
      <c r="I47" s="111"/>
      <c r="J47" s="111"/>
      <c r="K47" s="111"/>
    </row>
    <row r="48" spans="1:11" ht="15">
      <c r="A48" s="103"/>
      <c r="B48" s="116" t="s">
        <v>253</v>
      </c>
      <c r="C48" s="110"/>
      <c r="D48" s="110"/>
      <c r="E48" s="111"/>
      <c r="F48" s="111"/>
      <c r="G48" s="111"/>
      <c r="H48" s="111"/>
      <c r="I48" s="111"/>
      <c r="J48" s="111"/>
      <c r="K48" s="111"/>
    </row>
    <row r="49" spans="1:12" ht="15.75">
      <c r="A49" s="150"/>
      <c r="B49" s="117" t="s">
        <v>254</v>
      </c>
      <c r="C49" s="118"/>
      <c r="D49" s="118"/>
      <c r="E49" s="114">
        <f>SUM(E43:E48)</f>
        <v>43000</v>
      </c>
      <c r="F49" s="114">
        <f>SUM(F43:F48)</f>
        <v>43000</v>
      </c>
      <c r="G49" s="114">
        <f>SUM(G46:G48)</f>
        <v>43000</v>
      </c>
      <c r="H49" s="119"/>
      <c r="I49" s="119"/>
      <c r="J49" s="119"/>
      <c r="K49" s="119"/>
      <c r="L49" s="151"/>
    </row>
    <row r="50" spans="1:12" ht="15.75">
      <c r="A50" s="150"/>
      <c r="B50" s="117" t="s">
        <v>255</v>
      </c>
      <c r="C50" s="113" t="s">
        <v>256</v>
      </c>
      <c r="D50" s="118"/>
      <c r="E50" s="114"/>
      <c r="F50" s="114"/>
      <c r="G50" s="119"/>
      <c r="H50" s="119"/>
      <c r="I50" s="119"/>
      <c r="J50" s="119"/>
      <c r="K50" s="119"/>
      <c r="L50" s="151"/>
    </row>
    <row r="51" spans="1:11" ht="15">
      <c r="A51" s="103"/>
      <c r="B51" s="116" t="s">
        <v>257</v>
      </c>
      <c r="C51" s="110"/>
      <c r="D51" s="110" t="s">
        <v>258</v>
      </c>
      <c r="E51" s="125">
        <v>15000</v>
      </c>
      <c r="F51" s="125">
        <v>15000</v>
      </c>
      <c r="G51" s="111"/>
      <c r="H51" s="111"/>
      <c r="I51" s="111">
        <v>15000</v>
      </c>
      <c r="J51" s="111"/>
      <c r="K51" s="111"/>
    </row>
    <row r="52" spans="1:11" ht="15.75">
      <c r="A52" s="103"/>
      <c r="B52" s="124" t="s">
        <v>259</v>
      </c>
      <c r="C52" s="106"/>
      <c r="D52" s="106"/>
      <c r="E52" s="107">
        <f>SUM(E51)</f>
        <v>15000</v>
      </c>
      <c r="F52" s="107">
        <f>SUM(F51)</f>
        <v>15000</v>
      </c>
      <c r="G52" s="108"/>
      <c r="H52" s="108"/>
      <c r="I52" s="107">
        <f>SUM(I51)</f>
        <v>15000</v>
      </c>
      <c r="J52" s="108"/>
      <c r="K52" s="108"/>
    </row>
    <row r="53" spans="1:11" ht="15.75">
      <c r="A53" s="103"/>
      <c r="B53" s="124" t="s">
        <v>260</v>
      </c>
      <c r="C53" s="105" t="s">
        <v>165</v>
      </c>
      <c r="D53" s="106"/>
      <c r="E53" s="108"/>
      <c r="F53" s="108"/>
      <c r="G53" s="108"/>
      <c r="H53" s="108"/>
      <c r="I53" s="108"/>
      <c r="J53" s="108"/>
      <c r="K53" s="108"/>
    </row>
    <row r="54" spans="1:11" ht="15">
      <c r="A54" s="103"/>
      <c r="B54" s="116" t="s">
        <v>261</v>
      </c>
      <c r="C54" s="110"/>
      <c r="D54" s="110" t="s">
        <v>262</v>
      </c>
      <c r="E54" s="111">
        <v>100000</v>
      </c>
      <c r="F54" s="111">
        <v>100000</v>
      </c>
      <c r="G54" s="111"/>
      <c r="H54" s="111"/>
      <c r="I54" s="111"/>
      <c r="J54" s="111"/>
      <c r="K54" s="111"/>
    </row>
    <row r="55" spans="1:11" ht="15.75">
      <c r="A55" s="103"/>
      <c r="B55" s="117" t="s">
        <v>263</v>
      </c>
      <c r="C55" s="118"/>
      <c r="D55" s="118"/>
      <c r="E55" s="114">
        <f>SUM(E54)</f>
        <v>100000</v>
      </c>
      <c r="F55" s="114">
        <f>SUM(F54)</f>
        <v>100000</v>
      </c>
      <c r="G55" s="119"/>
      <c r="H55" s="119"/>
      <c r="I55" s="119"/>
      <c r="J55" s="119"/>
      <c r="K55" s="119"/>
    </row>
    <row r="56" spans="1:11" ht="15.75">
      <c r="A56" s="103"/>
      <c r="B56" s="124" t="s">
        <v>264</v>
      </c>
      <c r="C56" s="105" t="s">
        <v>265</v>
      </c>
      <c r="D56" s="106"/>
      <c r="E56" s="107"/>
      <c r="F56" s="107"/>
      <c r="G56" s="107"/>
      <c r="H56" s="108"/>
      <c r="I56" s="108"/>
      <c r="J56" s="108"/>
      <c r="K56" s="108"/>
    </row>
    <row r="57" spans="1:11" ht="15.75">
      <c r="A57" s="103"/>
      <c r="B57" s="116" t="s">
        <v>268</v>
      </c>
      <c r="C57" s="121"/>
      <c r="D57" s="110" t="s">
        <v>267</v>
      </c>
      <c r="E57" s="125">
        <v>17700</v>
      </c>
      <c r="F57" s="125">
        <v>17700</v>
      </c>
      <c r="G57" s="126"/>
      <c r="H57" s="111"/>
      <c r="I57" s="111"/>
      <c r="J57" s="111"/>
      <c r="K57" s="111"/>
    </row>
    <row r="58" spans="1:11" ht="15.75">
      <c r="A58" s="103"/>
      <c r="B58" s="116" t="s">
        <v>268</v>
      </c>
      <c r="C58" s="121"/>
      <c r="D58" s="110" t="s">
        <v>267</v>
      </c>
      <c r="E58" s="125">
        <v>5000</v>
      </c>
      <c r="F58" s="125"/>
      <c r="G58" s="126"/>
      <c r="H58" s="111"/>
      <c r="I58" s="111"/>
      <c r="J58" s="111"/>
      <c r="K58" s="111">
        <v>5000</v>
      </c>
    </row>
    <row r="59" spans="1:11" ht="15.75">
      <c r="A59" s="103"/>
      <c r="B59" s="127" t="s">
        <v>269</v>
      </c>
      <c r="C59" s="121"/>
      <c r="D59" s="169">
        <v>80101</v>
      </c>
      <c r="E59" s="125">
        <v>219141</v>
      </c>
      <c r="F59" s="126"/>
      <c r="G59" s="125"/>
      <c r="H59" s="111"/>
      <c r="I59" s="111"/>
      <c r="J59" s="111"/>
      <c r="K59" s="111">
        <v>219141</v>
      </c>
    </row>
    <row r="60" spans="1:11" ht="15">
      <c r="A60" s="103"/>
      <c r="B60" s="116" t="s">
        <v>266</v>
      </c>
      <c r="C60" s="110"/>
      <c r="D60" s="110" t="s">
        <v>267</v>
      </c>
      <c r="E60" s="111">
        <v>2478300</v>
      </c>
      <c r="F60" s="111">
        <v>2478300</v>
      </c>
      <c r="G60" s="111">
        <v>2016460</v>
      </c>
      <c r="H60" s="111"/>
      <c r="I60" s="111"/>
      <c r="J60" s="111"/>
      <c r="K60" s="111"/>
    </row>
    <row r="61" spans="1:11" ht="15">
      <c r="A61" s="103"/>
      <c r="B61" s="116" t="s">
        <v>266</v>
      </c>
      <c r="C61" s="110"/>
      <c r="D61" s="110" t="s">
        <v>270</v>
      </c>
      <c r="E61" s="111">
        <v>95828</v>
      </c>
      <c r="F61" s="111">
        <v>95828</v>
      </c>
      <c r="G61" s="111">
        <v>78206</v>
      </c>
      <c r="H61" s="111"/>
      <c r="I61" s="111"/>
      <c r="J61" s="111"/>
      <c r="K61" s="111"/>
    </row>
    <row r="62" spans="1:11" ht="15">
      <c r="A62" s="103"/>
      <c r="B62" s="116" t="s">
        <v>271</v>
      </c>
      <c r="C62" s="110"/>
      <c r="D62" s="110" t="s">
        <v>272</v>
      </c>
      <c r="E62" s="111">
        <v>48657</v>
      </c>
      <c r="F62" s="111">
        <v>48657</v>
      </c>
      <c r="G62" s="111">
        <v>35314</v>
      </c>
      <c r="H62" s="111"/>
      <c r="I62" s="111"/>
      <c r="J62" s="111"/>
      <c r="K62" s="111"/>
    </row>
    <row r="63" spans="1:11" ht="15">
      <c r="A63" s="103"/>
      <c r="B63" s="116" t="s">
        <v>273</v>
      </c>
      <c r="C63" s="110"/>
      <c r="D63" s="110" t="s">
        <v>274</v>
      </c>
      <c r="E63" s="111">
        <v>1332047</v>
      </c>
      <c r="F63" s="111">
        <v>1332047</v>
      </c>
      <c r="G63" s="111">
        <v>1062193</v>
      </c>
      <c r="H63" s="111"/>
      <c r="I63" s="111"/>
      <c r="J63" s="111"/>
      <c r="K63" s="111"/>
    </row>
    <row r="64" spans="1:11" ht="15">
      <c r="A64" s="103"/>
      <c r="B64" s="116" t="s">
        <v>275</v>
      </c>
      <c r="C64" s="110"/>
      <c r="D64" s="110" t="s">
        <v>276</v>
      </c>
      <c r="E64" s="111">
        <v>175927</v>
      </c>
      <c r="F64" s="111">
        <v>175927</v>
      </c>
      <c r="G64" s="111">
        <v>36157</v>
      </c>
      <c r="H64" s="111"/>
      <c r="I64" s="111"/>
      <c r="J64" s="111"/>
      <c r="K64" s="111"/>
    </row>
    <row r="65" spans="1:11" ht="15">
      <c r="A65" s="103"/>
      <c r="B65" s="116" t="s">
        <v>277</v>
      </c>
      <c r="C65" s="110"/>
      <c r="D65" s="110" t="s">
        <v>278</v>
      </c>
      <c r="E65" s="111">
        <v>22222</v>
      </c>
      <c r="F65" s="111">
        <v>22222</v>
      </c>
      <c r="G65" s="111"/>
      <c r="H65" s="111"/>
      <c r="I65" s="111"/>
      <c r="J65" s="111"/>
      <c r="K65" s="111"/>
    </row>
    <row r="66" spans="1:11" ht="15">
      <c r="A66" s="103"/>
      <c r="B66" s="116" t="s">
        <v>279</v>
      </c>
      <c r="C66" s="110"/>
      <c r="D66" s="110" t="s">
        <v>280</v>
      </c>
      <c r="E66" s="111">
        <v>38800</v>
      </c>
      <c r="F66" s="111">
        <v>38800</v>
      </c>
      <c r="G66" s="111"/>
      <c r="H66" s="111"/>
      <c r="I66" s="111"/>
      <c r="J66" s="111"/>
      <c r="K66" s="111"/>
    </row>
    <row r="67" spans="1:11" ht="15.75">
      <c r="A67" s="103"/>
      <c r="B67" s="117" t="s">
        <v>281</v>
      </c>
      <c r="C67" s="118"/>
      <c r="D67" s="118"/>
      <c r="E67" s="114">
        <f>SUM(E56:E66)</f>
        <v>4433622</v>
      </c>
      <c r="F67" s="114">
        <f>SUM(F57:F66)</f>
        <v>4209481</v>
      </c>
      <c r="G67" s="114">
        <f>SUM(G56:G66)</f>
        <v>3228330</v>
      </c>
      <c r="H67" s="114"/>
      <c r="I67" s="114"/>
      <c r="J67" s="114"/>
      <c r="K67" s="114">
        <f>SUM(K56:K66)</f>
        <v>224141</v>
      </c>
    </row>
    <row r="68" spans="1:11" ht="15.75">
      <c r="A68" s="103"/>
      <c r="B68" s="124" t="s">
        <v>282</v>
      </c>
      <c r="C68" s="105" t="s">
        <v>179</v>
      </c>
      <c r="D68" s="106"/>
      <c r="E68" s="107"/>
      <c r="F68" s="107"/>
      <c r="G68" s="107"/>
      <c r="H68" s="108"/>
      <c r="I68" s="108"/>
      <c r="J68" s="108"/>
      <c r="K68" s="107"/>
    </row>
    <row r="69" spans="1:11" ht="15.75">
      <c r="A69" s="103"/>
      <c r="B69" s="116" t="s">
        <v>283</v>
      </c>
      <c r="C69" s="121"/>
      <c r="D69" s="110" t="s">
        <v>284</v>
      </c>
      <c r="E69" s="125">
        <v>5000</v>
      </c>
      <c r="F69" s="125">
        <v>5000</v>
      </c>
      <c r="G69" s="126"/>
      <c r="H69" s="111"/>
      <c r="I69" s="111"/>
      <c r="J69" s="111"/>
      <c r="K69" s="126"/>
    </row>
    <row r="70" spans="1:11" ht="31.5">
      <c r="A70" s="103"/>
      <c r="B70" s="127" t="s">
        <v>285</v>
      </c>
      <c r="C70" s="121"/>
      <c r="D70" s="110" t="s">
        <v>287</v>
      </c>
      <c r="E70" s="125">
        <v>59713</v>
      </c>
      <c r="F70" s="126"/>
      <c r="G70" s="126"/>
      <c r="H70" s="111"/>
      <c r="I70" s="111"/>
      <c r="J70" s="111"/>
      <c r="K70" s="125">
        <v>59713</v>
      </c>
    </row>
    <row r="71" spans="1:11" ht="15.75">
      <c r="A71" s="103"/>
      <c r="B71" s="116" t="s">
        <v>286</v>
      </c>
      <c r="C71" s="121"/>
      <c r="D71" s="110" t="s">
        <v>287</v>
      </c>
      <c r="E71" s="125">
        <v>34700</v>
      </c>
      <c r="F71" s="125">
        <v>34700</v>
      </c>
      <c r="G71" s="126"/>
      <c r="H71" s="111"/>
      <c r="I71" s="111"/>
      <c r="J71" s="111"/>
      <c r="K71" s="125"/>
    </row>
    <row r="72" spans="1:11" ht="15">
      <c r="A72" s="103"/>
      <c r="B72" s="116" t="s">
        <v>286</v>
      </c>
      <c r="C72" s="110"/>
      <c r="D72" s="110" t="s">
        <v>287</v>
      </c>
      <c r="E72" s="111">
        <v>90394</v>
      </c>
      <c r="F72" s="111">
        <v>33394</v>
      </c>
      <c r="G72" s="111">
        <v>12000</v>
      </c>
      <c r="H72" s="111"/>
      <c r="I72" s="111"/>
      <c r="J72" s="111"/>
      <c r="K72" s="111">
        <v>57000</v>
      </c>
    </row>
    <row r="73" spans="1:11" ht="15">
      <c r="A73" s="103"/>
      <c r="B73" s="116" t="s">
        <v>279</v>
      </c>
      <c r="C73" s="110"/>
      <c r="D73" s="110" t="s">
        <v>288</v>
      </c>
      <c r="E73" s="111">
        <v>20000</v>
      </c>
      <c r="F73" s="111">
        <v>20000</v>
      </c>
      <c r="G73" s="111"/>
      <c r="H73" s="111"/>
      <c r="I73" s="111"/>
      <c r="J73" s="111"/>
      <c r="K73" s="111"/>
    </row>
    <row r="74" spans="1:11" ht="15.75">
      <c r="A74" s="103"/>
      <c r="B74" s="117" t="s">
        <v>289</v>
      </c>
      <c r="C74" s="113"/>
      <c r="D74" s="113"/>
      <c r="E74" s="114">
        <f>SUM(E69:E73)</f>
        <v>209807</v>
      </c>
      <c r="F74" s="114">
        <f>SUM(F69:F73)</f>
        <v>93094</v>
      </c>
      <c r="G74" s="114">
        <f>SUM(G68:G73)</f>
        <v>12000</v>
      </c>
      <c r="H74" s="114"/>
      <c r="I74" s="114"/>
      <c r="J74" s="114"/>
      <c r="K74" s="114">
        <f>SUM(K70:K73)</f>
        <v>116713</v>
      </c>
    </row>
    <row r="75" spans="1:11" ht="15.75">
      <c r="A75" s="103"/>
      <c r="B75" s="124" t="s">
        <v>290</v>
      </c>
      <c r="C75" s="105" t="s">
        <v>175</v>
      </c>
      <c r="D75" s="106"/>
      <c r="E75" s="107"/>
      <c r="F75" s="107"/>
      <c r="G75" s="107"/>
      <c r="H75" s="108"/>
      <c r="I75" s="108"/>
      <c r="J75" s="108"/>
      <c r="K75" s="108"/>
    </row>
    <row r="76" spans="1:11" ht="15.75">
      <c r="A76" s="103"/>
      <c r="B76" s="116" t="s">
        <v>397</v>
      </c>
      <c r="C76" s="121"/>
      <c r="D76" s="110" t="s">
        <v>291</v>
      </c>
      <c r="E76" s="125">
        <v>40000</v>
      </c>
      <c r="F76" s="125">
        <v>40000</v>
      </c>
      <c r="G76" s="126"/>
      <c r="H76" s="111"/>
      <c r="I76" s="111"/>
      <c r="J76" s="111"/>
      <c r="K76" s="111"/>
    </row>
    <row r="77" spans="1:11" ht="15">
      <c r="A77" s="103"/>
      <c r="B77" s="116" t="s">
        <v>292</v>
      </c>
      <c r="C77" s="110"/>
      <c r="D77" s="110" t="s">
        <v>293</v>
      </c>
      <c r="E77" s="111">
        <v>55000</v>
      </c>
      <c r="F77" s="111">
        <v>55000</v>
      </c>
      <c r="G77" s="111"/>
      <c r="H77" s="111"/>
      <c r="I77" s="111"/>
      <c r="J77" s="111"/>
      <c r="K77" s="111"/>
    </row>
    <row r="78" spans="1:11" ht="15.75" customHeight="1">
      <c r="A78" s="103"/>
      <c r="B78" s="116" t="s">
        <v>294</v>
      </c>
      <c r="C78" s="110"/>
      <c r="D78" s="110"/>
      <c r="E78" s="55"/>
      <c r="F78" s="55"/>
      <c r="G78" s="111"/>
      <c r="H78" s="111"/>
      <c r="I78" s="111"/>
      <c r="J78" s="111"/>
      <c r="K78" s="111"/>
    </row>
    <row r="79" spans="1:11" ht="15.75" customHeight="1">
      <c r="A79" s="103"/>
      <c r="B79" s="116" t="s">
        <v>295</v>
      </c>
      <c r="C79" s="110"/>
      <c r="D79" s="110" t="s">
        <v>293</v>
      </c>
      <c r="E79" s="125">
        <v>13780</v>
      </c>
      <c r="F79" s="125">
        <v>13780</v>
      </c>
      <c r="G79" s="111"/>
      <c r="H79" s="111"/>
      <c r="I79" s="111"/>
      <c r="J79" s="111"/>
      <c r="K79" s="111"/>
    </row>
    <row r="80" spans="1:11" ht="15">
      <c r="A80" s="103"/>
      <c r="B80" s="116" t="s">
        <v>296</v>
      </c>
      <c r="C80" s="110"/>
      <c r="D80" s="110" t="s">
        <v>297</v>
      </c>
      <c r="E80" s="111">
        <v>11000</v>
      </c>
      <c r="F80" s="111">
        <v>11000</v>
      </c>
      <c r="G80" s="111"/>
      <c r="H80" s="111"/>
      <c r="I80" s="111"/>
      <c r="J80" s="111"/>
      <c r="K80" s="111"/>
    </row>
    <row r="81" spans="1:11" ht="15">
      <c r="A81" s="103"/>
      <c r="B81" s="116" t="s">
        <v>298</v>
      </c>
      <c r="C81" s="110"/>
      <c r="D81" s="110" t="s">
        <v>299</v>
      </c>
      <c r="E81" s="111">
        <v>85000</v>
      </c>
      <c r="F81" s="111">
        <v>85000</v>
      </c>
      <c r="G81" s="111">
        <v>54100</v>
      </c>
      <c r="H81" s="111"/>
      <c r="I81" s="111"/>
      <c r="J81" s="111"/>
      <c r="K81" s="111"/>
    </row>
    <row r="82" spans="1:11" ht="15">
      <c r="A82" s="103"/>
      <c r="B82" s="116" t="s">
        <v>395</v>
      </c>
      <c r="C82" s="110"/>
      <c r="D82" s="110" t="s">
        <v>299</v>
      </c>
      <c r="E82" s="111">
        <v>81606</v>
      </c>
      <c r="F82" s="111">
        <v>81606</v>
      </c>
      <c r="G82" s="111">
        <v>81606</v>
      </c>
      <c r="H82" s="111"/>
      <c r="I82" s="111"/>
      <c r="J82" s="111"/>
      <c r="K82" s="111"/>
    </row>
    <row r="83" spans="1:11" ht="15">
      <c r="A83" s="103"/>
      <c r="B83" s="116" t="s">
        <v>300</v>
      </c>
      <c r="C83" s="110"/>
      <c r="D83" s="110" t="s">
        <v>301</v>
      </c>
      <c r="E83" s="111">
        <v>4000</v>
      </c>
      <c r="F83" s="111">
        <v>4000</v>
      </c>
      <c r="G83" s="111"/>
      <c r="H83" s="111"/>
      <c r="I83" s="111"/>
      <c r="J83" s="111"/>
      <c r="K83" s="111"/>
    </row>
    <row r="84" spans="1:11" ht="15">
      <c r="A84" s="103"/>
      <c r="B84" s="116" t="s">
        <v>396</v>
      </c>
      <c r="C84" s="110"/>
      <c r="D84" s="110" t="s">
        <v>302</v>
      </c>
      <c r="E84" s="111">
        <v>13523</v>
      </c>
      <c r="F84" s="111">
        <v>13523</v>
      </c>
      <c r="G84" s="111"/>
      <c r="H84" s="111"/>
      <c r="I84" s="111"/>
      <c r="J84" s="111"/>
      <c r="K84" s="111"/>
    </row>
    <row r="85" spans="1:11" ht="15">
      <c r="A85" s="103"/>
      <c r="B85" s="116" t="s">
        <v>279</v>
      </c>
      <c r="C85" s="110"/>
      <c r="D85" s="110" t="s">
        <v>302</v>
      </c>
      <c r="E85" s="111">
        <v>35000</v>
      </c>
      <c r="F85" s="111">
        <v>35000</v>
      </c>
      <c r="G85" s="111"/>
      <c r="H85" s="111"/>
      <c r="I85" s="111"/>
      <c r="J85" s="111"/>
      <c r="K85" s="111"/>
    </row>
    <row r="86" spans="1:11" ht="15.75">
      <c r="A86" s="103"/>
      <c r="B86" s="117" t="s">
        <v>303</v>
      </c>
      <c r="C86" s="118"/>
      <c r="D86" s="118"/>
      <c r="E86" s="114">
        <f>SUM(E76:E85)</f>
        <v>338909</v>
      </c>
      <c r="F86" s="114">
        <f>SUM(F76:F85)</f>
        <v>338909</v>
      </c>
      <c r="G86" s="114">
        <f>SUM(G75:G83)</f>
        <v>135706</v>
      </c>
      <c r="H86" s="119"/>
      <c r="I86" s="119"/>
      <c r="J86" s="119"/>
      <c r="K86" s="119"/>
    </row>
    <row r="87" spans="1:11" ht="31.5">
      <c r="A87" s="122"/>
      <c r="B87" s="124" t="s">
        <v>304</v>
      </c>
      <c r="C87" s="105" t="s">
        <v>305</v>
      </c>
      <c r="D87" s="106"/>
      <c r="E87" s="107"/>
      <c r="F87" s="107"/>
      <c r="G87" s="107"/>
      <c r="H87" s="108"/>
      <c r="I87" s="108"/>
      <c r="J87" s="108"/>
      <c r="K87" s="108"/>
    </row>
    <row r="88" spans="1:11" ht="15">
      <c r="A88" s="103"/>
      <c r="B88" s="116" t="s">
        <v>306</v>
      </c>
      <c r="C88" s="110"/>
      <c r="D88" s="110" t="s">
        <v>307</v>
      </c>
      <c r="E88" s="111">
        <v>210750</v>
      </c>
      <c r="F88" s="111">
        <v>210750</v>
      </c>
      <c r="G88" s="111">
        <v>186870</v>
      </c>
      <c r="H88" s="111"/>
      <c r="I88" s="111"/>
      <c r="J88" s="111"/>
      <c r="K88" s="111"/>
    </row>
    <row r="89" spans="1:11" ht="15">
      <c r="A89" s="103"/>
      <c r="B89" s="116" t="s">
        <v>279</v>
      </c>
      <c r="C89" s="110"/>
      <c r="D89" s="110" t="s">
        <v>308</v>
      </c>
      <c r="E89" s="111">
        <v>1552</v>
      </c>
      <c r="F89" s="111">
        <v>1552</v>
      </c>
      <c r="G89" s="111"/>
      <c r="H89" s="111"/>
      <c r="I89" s="111"/>
      <c r="J89" s="111"/>
      <c r="K89" s="111"/>
    </row>
    <row r="90" spans="1:11" ht="15.75">
      <c r="A90" s="168"/>
      <c r="B90" s="117" t="s">
        <v>309</v>
      </c>
      <c r="C90" s="118"/>
      <c r="D90" s="118"/>
      <c r="E90" s="114">
        <f>SUM(E88:E89)</f>
        <v>212302</v>
      </c>
      <c r="F90" s="114">
        <f>SUM(F88:F89)</f>
        <v>212302</v>
      </c>
      <c r="G90" s="114">
        <f>SUM(G87:G89)</f>
        <v>186870</v>
      </c>
      <c r="H90" s="119"/>
      <c r="I90" s="119"/>
      <c r="J90" s="119"/>
      <c r="K90" s="119"/>
    </row>
    <row r="91" spans="1:11" ht="15.75">
      <c r="A91" s="122"/>
      <c r="B91" s="124" t="s">
        <v>310</v>
      </c>
      <c r="C91" s="105" t="s">
        <v>167</v>
      </c>
      <c r="D91" s="106"/>
      <c r="E91" s="107"/>
      <c r="F91" s="107"/>
      <c r="G91" s="108"/>
      <c r="H91" s="108"/>
      <c r="I91" s="108"/>
      <c r="J91" s="108"/>
      <c r="K91" s="107"/>
    </row>
    <row r="92" spans="1:11" ht="15.75">
      <c r="A92" s="103"/>
      <c r="B92" s="123" t="s">
        <v>311</v>
      </c>
      <c r="C92" s="110"/>
      <c r="D92" s="110"/>
      <c r="E92" s="111"/>
      <c r="F92" s="111"/>
      <c r="G92" s="111"/>
      <c r="H92" s="111"/>
      <c r="I92" s="111"/>
      <c r="J92" s="111"/>
      <c r="K92" s="111"/>
    </row>
    <row r="93" spans="1:11" ht="15">
      <c r="A93" s="103"/>
      <c r="B93" s="109" t="s">
        <v>312</v>
      </c>
      <c r="C93" s="110"/>
      <c r="D93" s="110" t="s">
        <v>313</v>
      </c>
      <c r="E93" s="111">
        <v>1127000</v>
      </c>
      <c r="F93" s="111"/>
      <c r="G93" s="111"/>
      <c r="H93" s="111"/>
      <c r="I93" s="111"/>
      <c r="J93" s="111"/>
      <c r="K93" s="125">
        <v>1127000</v>
      </c>
    </row>
    <row r="94" spans="1:11" ht="15">
      <c r="A94" s="103"/>
      <c r="B94" s="109" t="s">
        <v>312</v>
      </c>
      <c r="C94" s="110"/>
      <c r="D94" s="110" t="s">
        <v>313</v>
      </c>
      <c r="E94" s="111">
        <v>240000</v>
      </c>
      <c r="F94" s="111"/>
      <c r="G94" s="111"/>
      <c r="H94" s="111"/>
      <c r="I94" s="111"/>
      <c r="J94" s="111"/>
      <c r="K94" s="111">
        <v>240000</v>
      </c>
    </row>
    <row r="95" spans="1:11" ht="15">
      <c r="A95" s="103"/>
      <c r="B95" s="109" t="s">
        <v>312</v>
      </c>
      <c r="C95" s="110"/>
      <c r="D95" s="110" t="s">
        <v>313</v>
      </c>
      <c r="E95" s="111">
        <v>80000</v>
      </c>
      <c r="F95" s="111"/>
      <c r="G95" s="111"/>
      <c r="H95" s="111"/>
      <c r="I95" s="111"/>
      <c r="J95" s="111"/>
      <c r="K95" s="125">
        <v>80000</v>
      </c>
    </row>
    <row r="96" spans="1:11" ht="15.75" customHeight="1">
      <c r="A96" s="103"/>
      <c r="B96" s="116" t="s">
        <v>314</v>
      </c>
      <c r="C96" s="110"/>
      <c r="D96" s="110" t="s">
        <v>315</v>
      </c>
      <c r="E96" s="111">
        <v>55000</v>
      </c>
      <c r="F96" s="111">
        <v>55000</v>
      </c>
      <c r="G96" s="111"/>
      <c r="H96" s="111"/>
      <c r="I96" s="111"/>
      <c r="J96" s="111"/>
      <c r="K96" s="111"/>
    </row>
    <row r="97" spans="1:11" ht="15.75" customHeight="1">
      <c r="A97" s="103"/>
      <c r="B97" s="116" t="s">
        <v>316</v>
      </c>
      <c r="C97" s="110"/>
      <c r="D97" s="110" t="s">
        <v>317</v>
      </c>
      <c r="E97" s="111">
        <v>25000</v>
      </c>
      <c r="F97" s="111">
        <v>25000</v>
      </c>
      <c r="G97" s="111"/>
      <c r="H97" s="111"/>
      <c r="I97" s="111"/>
      <c r="J97" s="111"/>
      <c r="K97" s="111"/>
    </row>
    <row r="98" spans="1:11" ht="15">
      <c r="A98" s="103"/>
      <c r="B98" s="116" t="s">
        <v>318</v>
      </c>
      <c r="C98" s="110"/>
      <c r="D98" s="110" t="s">
        <v>319</v>
      </c>
      <c r="E98" s="111">
        <v>250000</v>
      </c>
      <c r="F98" s="111">
        <v>215000</v>
      </c>
      <c r="G98" s="111"/>
      <c r="H98" s="111"/>
      <c r="I98" s="111"/>
      <c r="J98" s="111"/>
      <c r="K98" s="111">
        <v>35000</v>
      </c>
    </row>
    <row r="99" spans="1:11" ht="15">
      <c r="A99" s="103"/>
      <c r="B99" s="116" t="s">
        <v>279</v>
      </c>
      <c r="C99" s="110"/>
      <c r="D99" s="110" t="s">
        <v>320</v>
      </c>
      <c r="E99" s="111">
        <v>12000</v>
      </c>
      <c r="F99" s="111">
        <v>12000</v>
      </c>
      <c r="G99" s="111">
        <v>310</v>
      </c>
      <c r="H99" s="111"/>
      <c r="I99" s="111"/>
      <c r="J99" s="111"/>
      <c r="K99" s="111"/>
    </row>
    <row r="100" spans="1:12" ht="15.75">
      <c r="A100" s="150"/>
      <c r="B100" s="117" t="s">
        <v>321</v>
      </c>
      <c r="C100" s="118"/>
      <c r="D100" s="118"/>
      <c r="E100" s="114">
        <f>SUM(E91:E99)</f>
        <v>1789000</v>
      </c>
      <c r="F100" s="114">
        <f>SUM(F91:F99)</f>
        <v>307000</v>
      </c>
      <c r="G100" s="114">
        <f>SUM(G91:G99)</f>
        <v>310</v>
      </c>
      <c r="H100" s="119"/>
      <c r="I100" s="119"/>
      <c r="J100" s="119"/>
      <c r="K100" s="114">
        <f>SUM(K91:K99)</f>
        <v>1482000</v>
      </c>
      <c r="L100" s="151"/>
    </row>
    <row r="101" spans="1:12" ht="31.5">
      <c r="A101" s="122"/>
      <c r="B101" s="124" t="s">
        <v>322</v>
      </c>
      <c r="C101" s="105" t="s">
        <v>181</v>
      </c>
      <c r="D101" s="106"/>
      <c r="E101" s="107"/>
      <c r="F101" s="107"/>
      <c r="G101" s="108"/>
      <c r="H101" s="107"/>
      <c r="I101" s="108"/>
      <c r="J101" s="108"/>
      <c r="K101" s="107"/>
      <c r="L101" s="55"/>
    </row>
    <row r="102" spans="1:11" ht="15.75">
      <c r="A102" s="103"/>
      <c r="B102" s="123" t="s">
        <v>323</v>
      </c>
      <c r="C102" s="110"/>
      <c r="D102" s="110"/>
      <c r="E102" s="111"/>
      <c r="F102" s="111"/>
      <c r="G102" s="111"/>
      <c r="H102" s="111"/>
      <c r="I102" s="111"/>
      <c r="J102" s="111"/>
      <c r="K102" s="111"/>
    </row>
    <row r="103" spans="1:11" ht="15">
      <c r="A103" s="103"/>
      <c r="B103" s="116" t="s">
        <v>324</v>
      </c>
      <c r="C103" s="110"/>
      <c r="D103" s="110" t="s">
        <v>325</v>
      </c>
      <c r="E103" s="111">
        <v>192887</v>
      </c>
      <c r="F103" s="111">
        <v>14300</v>
      </c>
      <c r="G103" s="111"/>
      <c r="H103" s="111"/>
      <c r="I103" s="111"/>
      <c r="J103" s="111"/>
      <c r="K103" s="125">
        <v>178587</v>
      </c>
    </row>
    <row r="104" spans="1:11" ht="15">
      <c r="A104" s="103"/>
      <c r="B104" s="116" t="s">
        <v>326</v>
      </c>
      <c r="C104" s="110"/>
      <c r="D104" s="110" t="s">
        <v>327</v>
      </c>
      <c r="E104" s="111">
        <v>28500</v>
      </c>
      <c r="F104" s="111">
        <v>28500</v>
      </c>
      <c r="G104" s="111">
        <v>18000</v>
      </c>
      <c r="H104" s="111"/>
      <c r="I104" s="111"/>
      <c r="J104" s="111"/>
      <c r="K104" s="111"/>
    </row>
    <row r="105" spans="1:11" ht="15">
      <c r="A105" s="103"/>
      <c r="B105" s="116" t="s">
        <v>328</v>
      </c>
      <c r="C105" s="110"/>
      <c r="D105" s="110" t="s">
        <v>329</v>
      </c>
      <c r="E105" s="111">
        <v>244000</v>
      </c>
      <c r="F105" s="111">
        <v>30000</v>
      </c>
      <c r="G105" s="111"/>
      <c r="H105" s="111">
        <v>20000</v>
      </c>
      <c r="I105" s="111"/>
      <c r="J105" s="111"/>
      <c r="K105" s="125">
        <v>214000</v>
      </c>
    </row>
    <row r="106" spans="1:11" ht="15">
      <c r="A106" s="103"/>
      <c r="B106" s="116" t="s">
        <v>279</v>
      </c>
      <c r="C106" s="110"/>
      <c r="D106" s="110" t="s">
        <v>330</v>
      </c>
      <c r="E106" s="111">
        <v>13250</v>
      </c>
      <c r="F106" s="111">
        <v>13250</v>
      </c>
      <c r="G106" s="111">
        <v>3800</v>
      </c>
      <c r="H106" s="111"/>
      <c r="I106" s="111"/>
      <c r="J106" s="111"/>
      <c r="K106" s="111"/>
    </row>
    <row r="107" spans="1:11" ht="15.75">
      <c r="A107" s="103"/>
      <c r="B107" s="117" t="s">
        <v>331</v>
      </c>
      <c r="C107" s="118"/>
      <c r="D107" s="118"/>
      <c r="E107" s="114">
        <f>SUM(E101:E106)</f>
        <v>478637</v>
      </c>
      <c r="F107" s="114">
        <f>SUM(F101:F106)</f>
        <v>86050</v>
      </c>
      <c r="G107" s="114">
        <f>SUM(G101:G106)</f>
        <v>21800</v>
      </c>
      <c r="H107" s="114">
        <f>SUM(H101:H106)</f>
        <v>20000</v>
      </c>
      <c r="I107" s="119"/>
      <c r="J107" s="119"/>
      <c r="K107" s="114">
        <f>SUM(K101:K106)</f>
        <v>392587</v>
      </c>
    </row>
    <row r="108" spans="1:11" ht="15.75">
      <c r="A108" s="103"/>
      <c r="B108" s="124" t="s">
        <v>332</v>
      </c>
      <c r="C108" s="105" t="s">
        <v>333</v>
      </c>
      <c r="D108" s="106"/>
      <c r="E108" s="107"/>
      <c r="F108" s="107"/>
      <c r="G108" s="108"/>
      <c r="H108" s="108"/>
      <c r="I108" s="108"/>
      <c r="J108" s="108"/>
      <c r="K108" s="108"/>
    </row>
    <row r="109" spans="1:11" ht="15.75">
      <c r="A109" s="103"/>
      <c r="B109" s="120" t="s">
        <v>334</v>
      </c>
      <c r="C109" s="121"/>
      <c r="D109" s="110"/>
      <c r="E109" s="111"/>
      <c r="F109" s="111"/>
      <c r="G109" s="111"/>
      <c r="H109" s="111"/>
      <c r="I109" s="111"/>
      <c r="J109" s="111"/>
      <c r="K109" s="111"/>
    </row>
    <row r="110" spans="1:11" ht="15.75">
      <c r="A110" s="103"/>
      <c r="B110" s="120" t="s">
        <v>335</v>
      </c>
      <c r="C110" s="121"/>
      <c r="D110" s="110" t="s">
        <v>336</v>
      </c>
      <c r="E110" s="111">
        <v>109600</v>
      </c>
      <c r="F110" s="111">
        <v>75600</v>
      </c>
      <c r="G110" s="111">
        <v>600</v>
      </c>
      <c r="H110" s="111">
        <v>60000</v>
      </c>
      <c r="I110" s="111"/>
      <c r="J110" s="111"/>
      <c r="K110" s="111">
        <v>34000</v>
      </c>
    </row>
    <row r="111" spans="1:11" ht="15.75">
      <c r="A111" s="103"/>
      <c r="B111" s="120" t="s">
        <v>334</v>
      </c>
      <c r="C111" s="121"/>
      <c r="D111" s="110" t="s">
        <v>336</v>
      </c>
      <c r="E111" s="111">
        <v>70000</v>
      </c>
      <c r="F111" s="111"/>
      <c r="G111" s="111"/>
      <c r="H111" s="111"/>
      <c r="I111" s="111"/>
      <c r="J111" s="111"/>
      <c r="K111" s="111">
        <v>70000</v>
      </c>
    </row>
    <row r="112" spans="1:11" ht="15.75">
      <c r="A112" s="103"/>
      <c r="B112" s="120" t="s">
        <v>334</v>
      </c>
      <c r="C112" s="121"/>
      <c r="D112" s="110" t="s">
        <v>336</v>
      </c>
      <c r="E112" s="111">
        <v>5500</v>
      </c>
      <c r="F112" s="111"/>
      <c r="G112" s="111"/>
      <c r="H112" s="111"/>
      <c r="I112" s="111"/>
      <c r="J112" s="111"/>
      <c r="K112" s="111">
        <v>5500</v>
      </c>
    </row>
    <row r="113" spans="1:12" ht="15.75">
      <c r="A113" s="103"/>
      <c r="B113" s="120" t="s">
        <v>337</v>
      </c>
      <c r="C113" s="121"/>
      <c r="D113" s="110" t="s">
        <v>336</v>
      </c>
      <c r="E113" s="111">
        <v>25000</v>
      </c>
      <c r="F113" s="111">
        <v>25000</v>
      </c>
      <c r="G113" s="111"/>
      <c r="H113" s="111"/>
      <c r="I113" s="111"/>
      <c r="J113" s="111"/>
      <c r="K113" s="111"/>
      <c r="L113" s="1" t="s">
        <v>338</v>
      </c>
    </row>
    <row r="114" spans="1:11" ht="15.75">
      <c r="A114" s="103"/>
      <c r="B114" s="112" t="s">
        <v>339</v>
      </c>
      <c r="C114" s="113"/>
      <c r="D114" s="113"/>
      <c r="E114" s="114">
        <f>SUM(E108:E113)</f>
        <v>210100</v>
      </c>
      <c r="F114" s="114">
        <f>SUM(F108:F113)</f>
        <v>100600</v>
      </c>
      <c r="G114" s="114">
        <f>SUM(G108:G113)</f>
        <v>600</v>
      </c>
      <c r="H114" s="114">
        <f>SUM(H108:H113)</f>
        <v>60000</v>
      </c>
      <c r="I114" s="114"/>
      <c r="J114" s="114"/>
      <c r="K114" s="114">
        <f>SUM(K108:K113)</f>
        <v>109500</v>
      </c>
    </row>
    <row r="115" spans="1:11" ht="66">
      <c r="A115" s="184" t="s">
        <v>13</v>
      </c>
      <c r="B115" s="98" t="s">
        <v>394</v>
      </c>
      <c r="C115" s="106"/>
      <c r="D115" s="106"/>
      <c r="E115" s="128"/>
      <c r="F115" s="128"/>
      <c r="G115" s="128"/>
      <c r="H115" s="108"/>
      <c r="I115" s="108"/>
      <c r="J115" s="108"/>
      <c r="K115" s="108"/>
    </row>
    <row r="116" spans="1:11" ht="15.75">
      <c r="A116" s="185"/>
      <c r="B116" s="129" t="s">
        <v>340</v>
      </c>
      <c r="C116" s="121" t="s">
        <v>172</v>
      </c>
      <c r="D116" s="110"/>
      <c r="E116" s="126"/>
      <c r="F116" s="126"/>
      <c r="G116" s="126"/>
      <c r="H116" s="126"/>
      <c r="I116" s="111"/>
      <c r="J116" s="111"/>
      <c r="K116" s="111"/>
    </row>
    <row r="117" spans="1:11" ht="15">
      <c r="A117" s="185"/>
      <c r="B117" s="116" t="s">
        <v>341</v>
      </c>
      <c r="C117" s="110"/>
      <c r="D117" s="110" t="s">
        <v>342</v>
      </c>
      <c r="E117" s="111">
        <v>53880</v>
      </c>
      <c r="F117" s="111">
        <v>53880</v>
      </c>
      <c r="G117" s="111">
        <v>53880</v>
      </c>
      <c r="H117" s="111"/>
      <c r="I117" s="111"/>
      <c r="J117" s="111"/>
      <c r="K117" s="111"/>
    </row>
    <row r="118" spans="1:11" ht="15.75">
      <c r="A118" s="185"/>
      <c r="B118" s="117" t="s">
        <v>238</v>
      </c>
      <c r="C118" s="118"/>
      <c r="D118" s="118"/>
      <c r="E118" s="114">
        <f>SUM(E115:E117)</f>
        <v>53880</v>
      </c>
      <c r="F118" s="114">
        <f>SUM(F115:F117)</f>
        <v>53880</v>
      </c>
      <c r="G118" s="114">
        <f>SUM(G115:G117)</f>
        <v>53880</v>
      </c>
      <c r="H118" s="114"/>
      <c r="I118" s="114"/>
      <c r="J118" s="114"/>
      <c r="K118" s="114"/>
    </row>
    <row r="119" spans="1:11" ht="15.75">
      <c r="A119" s="185"/>
      <c r="B119" s="109" t="s">
        <v>343</v>
      </c>
      <c r="C119" s="130" t="s">
        <v>174</v>
      </c>
      <c r="D119" s="131" t="s">
        <v>344</v>
      </c>
      <c r="E119" s="132">
        <v>1428</v>
      </c>
      <c r="F119" s="111">
        <v>1428</v>
      </c>
      <c r="G119" s="111">
        <v>908</v>
      </c>
      <c r="H119" s="111"/>
      <c r="I119" s="111"/>
      <c r="J119" s="111"/>
      <c r="K119" s="111"/>
    </row>
    <row r="120" spans="1:11" ht="15.75">
      <c r="A120" s="185"/>
      <c r="B120" s="112" t="s">
        <v>345</v>
      </c>
      <c r="C120" s="133"/>
      <c r="D120" s="133"/>
      <c r="E120" s="114">
        <f>SUM(E119)</f>
        <v>1428</v>
      </c>
      <c r="F120" s="114">
        <f>SUM(F119)</f>
        <v>1428</v>
      </c>
      <c r="G120" s="114">
        <f>SUM(G119)</f>
        <v>908</v>
      </c>
      <c r="H120" s="114"/>
      <c r="I120" s="119"/>
      <c r="J120" s="119"/>
      <c r="K120" s="119"/>
    </row>
    <row r="121" spans="1:11" ht="15.75">
      <c r="A121" s="185"/>
      <c r="B121" s="115" t="s">
        <v>346</v>
      </c>
      <c r="C121" s="134" t="s">
        <v>175</v>
      </c>
      <c r="D121" s="106"/>
      <c r="E121" s="107"/>
      <c r="F121" s="107"/>
      <c r="G121" s="107"/>
      <c r="H121" s="108"/>
      <c r="I121" s="108"/>
      <c r="J121" s="108"/>
      <c r="K121" s="108"/>
    </row>
    <row r="122" spans="1:11" ht="15.75">
      <c r="A122" s="185"/>
      <c r="B122" s="116" t="s">
        <v>347</v>
      </c>
      <c r="C122" s="110"/>
      <c r="D122" s="110" t="s">
        <v>348</v>
      </c>
      <c r="E122" s="111">
        <v>1772651</v>
      </c>
      <c r="F122" s="111">
        <v>1772651</v>
      </c>
      <c r="H122" s="111"/>
      <c r="I122" s="111"/>
      <c r="J122" s="111"/>
      <c r="K122" s="111"/>
    </row>
    <row r="123" spans="1:11" ht="15.75">
      <c r="A123" s="185"/>
      <c r="B123" s="116" t="s">
        <v>349</v>
      </c>
      <c r="C123" s="110"/>
      <c r="D123" s="110"/>
      <c r="E123" s="111"/>
      <c r="F123" s="111"/>
      <c r="H123" s="111"/>
      <c r="I123" s="111"/>
      <c r="J123" s="111"/>
      <c r="K123" s="111"/>
    </row>
    <row r="124" spans="1:11" ht="15.75">
      <c r="A124" s="185"/>
      <c r="B124" s="116" t="s">
        <v>350</v>
      </c>
      <c r="C124" s="110"/>
      <c r="D124" s="110"/>
      <c r="E124" s="111"/>
      <c r="F124" s="111"/>
      <c r="H124" s="111"/>
      <c r="I124" s="111"/>
      <c r="J124" s="111"/>
      <c r="K124" s="111"/>
    </row>
    <row r="125" spans="1:11" ht="15.75">
      <c r="A125" s="185"/>
      <c r="B125" s="109" t="s">
        <v>351</v>
      </c>
      <c r="C125" s="110"/>
      <c r="D125" s="110" t="s">
        <v>352</v>
      </c>
      <c r="E125" s="111">
        <v>28900</v>
      </c>
      <c r="F125" s="111">
        <v>28900</v>
      </c>
      <c r="G125" s="149">
        <v>28900</v>
      </c>
      <c r="H125" s="111"/>
      <c r="I125" s="111"/>
      <c r="J125" s="111"/>
      <c r="K125" s="111"/>
    </row>
    <row r="126" spans="1:11" ht="15.75">
      <c r="A126" s="185"/>
      <c r="B126" s="109" t="s">
        <v>353</v>
      </c>
      <c r="C126" s="110"/>
      <c r="D126" s="110"/>
      <c r="E126" s="111"/>
      <c r="F126" s="111"/>
      <c r="H126" s="111"/>
      <c r="I126" s="111"/>
      <c r="J126" s="111"/>
      <c r="K126" s="111"/>
    </row>
    <row r="127" spans="1:11" ht="15.75">
      <c r="A127" s="185"/>
      <c r="B127" s="109" t="s">
        <v>354</v>
      </c>
      <c r="C127" s="110"/>
      <c r="D127" s="110"/>
      <c r="E127" s="111"/>
      <c r="F127" s="111"/>
      <c r="H127" s="111"/>
      <c r="I127" s="111"/>
      <c r="J127" s="111"/>
      <c r="K127" s="111"/>
    </row>
    <row r="128" spans="1:11" ht="15.75">
      <c r="A128" s="185"/>
      <c r="B128" s="109" t="s">
        <v>292</v>
      </c>
      <c r="C128" s="110"/>
      <c r="D128" s="110" t="s">
        <v>293</v>
      </c>
      <c r="E128" s="111">
        <v>90940</v>
      </c>
      <c r="F128" s="111">
        <v>90940</v>
      </c>
      <c r="H128" s="111"/>
      <c r="I128" s="111"/>
      <c r="J128" s="111"/>
      <c r="K128" s="111"/>
    </row>
    <row r="129" spans="1:11" ht="15.75">
      <c r="A129" s="185"/>
      <c r="B129" s="109" t="s">
        <v>355</v>
      </c>
      <c r="C129" s="110"/>
      <c r="D129" s="110"/>
      <c r="E129" s="111"/>
      <c r="F129" s="111"/>
      <c r="H129" s="111"/>
      <c r="I129" s="111"/>
      <c r="J129" s="111"/>
      <c r="K129" s="111"/>
    </row>
    <row r="130" spans="1:11" ht="15.75">
      <c r="A130" s="186"/>
      <c r="B130" s="112" t="s">
        <v>303</v>
      </c>
      <c r="C130" s="118"/>
      <c r="D130" s="118"/>
      <c r="E130" s="114">
        <f>SUM(E121:E129)</f>
        <v>1892491</v>
      </c>
      <c r="F130" s="114">
        <f>SUM(F122:F129)</f>
        <v>1892491</v>
      </c>
      <c r="G130" s="114">
        <f>SUM(G121:G129)</f>
        <v>28900</v>
      </c>
      <c r="H130" s="119"/>
      <c r="I130" s="119"/>
      <c r="J130" s="119"/>
      <c r="K130" s="119"/>
    </row>
    <row r="131" spans="1:11" ht="16.5">
      <c r="A131" s="5"/>
      <c r="B131" s="135" t="s">
        <v>356</v>
      </c>
      <c r="C131" s="136"/>
      <c r="D131" s="136"/>
      <c r="E131" s="137">
        <f>SUM(E16+E19+E22+E28+E32+E37+E42+E49+E52+E55+E67+E74+E86+E90+E100+E107+E114+E118+E120+E130)</f>
        <v>13604350</v>
      </c>
      <c r="F131" s="137">
        <f>SUM(F16+F19+F22+F28+F32+F37+F42+F49+F52+F55+F67+F74+F86+F90+F100+F107+F114+F118+F120+F130)</f>
        <v>10736023</v>
      </c>
      <c r="G131" s="137">
        <f>SUM(G16+G19+G22+G28+G32+G37+G42+G49+G52+G55+G67+G74+G86+G90+G100+G107+G114+G118+G120+G130)</f>
        <v>4915704</v>
      </c>
      <c r="H131" s="137">
        <f>SUM(H16+H19+H22+H28+H32+H37+H42+H49+H52+H55+H67+H74+H86+H90+H100+H107+H114)</f>
        <v>120000</v>
      </c>
      <c r="I131" s="137">
        <v>15000</v>
      </c>
      <c r="J131" s="136"/>
      <c r="K131" s="137">
        <f>SUM(K16+K19+K22+K28+K32+K37+K42+K49+K52+K55+K67+K74+K86+K90+K100+K107+K114+K118+K120+K130)</f>
        <v>2868327</v>
      </c>
    </row>
  </sheetData>
  <mergeCells count="13">
    <mergeCell ref="A6:K6"/>
    <mergeCell ref="A8:A11"/>
    <mergeCell ref="B8:B11"/>
    <mergeCell ref="C8:D8"/>
    <mergeCell ref="E8:K8"/>
    <mergeCell ref="C9:C11"/>
    <mergeCell ref="D9:D11"/>
    <mergeCell ref="E9:E11"/>
    <mergeCell ref="F9:J9"/>
    <mergeCell ref="K9:K11"/>
    <mergeCell ref="F10:F11"/>
    <mergeCell ref="G10:J10"/>
    <mergeCell ref="A115:A13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landscape" paperSize="9" scale="69" r:id="rId3"/>
  <rowBreaks count="2" manualBreakCount="2">
    <brk id="42" max="255" man="1"/>
    <brk id="9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F4" sqref="F4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56" customFormat="1" ht="12">
      <c r="F1" s="56" t="s">
        <v>14</v>
      </c>
    </row>
    <row r="2" spans="2:6" s="56" customFormat="1" ht="12">
      <c r="B2" s="173"/>
      <c r="C2" s="173"/>
      <c r="F2" s="56" t="s">
        <v>437</v>
      </c>
    </row>
    <row r="3" spans="2:6" s="56" customFormat="1" ht="12.75" customHeight="1">
      <c r="B3" s="173"/>
      <c r="C3" s="173"/>
      <c r="F3" s="56" t="s">
        <v>194</v>
      </c>
    </row>
    <row r="4" s="56" customFormat="1" ht="12">
      <c r="F4" s="56" t="s">
        <v>439</v>
      </c>
    </row>
    <row r="5" s="56" customFormat="1" ht="12"/>
    <row r="6" spans="1:6" ht="15.75">
      <c r="A6" s="191" t="s">
        <v>136</v>
      </c>
      <c r="B6" s="191"/>
      <c r="C6" s="191"/>
      <c r="D6" s="191"/>
      <c r="E6" s="191"/>
      <c r="F6" s="191"/>
    </row>
    <row r="7" ht="15.75">
      <c r="F7" s="3" t="s">
        <v>5</v>
      </c>
    </row>
    <row r="8" spans="1:6" s="9" customFormat="1" ht="23.25" customHeight="1">
      <c r="A8" s="60" t="s">
        <v>1</v>
      </c>
      <c r="B8" s="174" t="s">
        <v>15</v>
      </c>
      <c r="C8" s="174"/>
      <c r="D8" s="174"/>
      <c r="E8" s="170"/>
      <c r="F8" s="8" t="s">
        <v>16</v>
      </c>
    </row>
    <row r="9" spans="1:6" ht="27" customHeight="1">
      <c r="A9" s="63" t="s">
        <v>17</v>
      </c>
      <c r="B9" s="171" t="s">
        <v>132</v>
      </c>
      <c r="C9" s="171"/>
      <c r="D9" s="171"/>
      <c r="E9" s="190"/>
      <c r="F9" s="141">
        <v>860154</v>
      </c>
    </row>
    <row r="10" spans="1:6" ht="27" customHeight="1">
      <c r="A10" s="61" t="s">
        <v>121</v>
      </c>
      <c r="B10" s="189" t="s">
        <v>142</v>
      </c>
      <c r="C10" s="189"/>
      <c r="D10" s="189"/>
      <c r="E10" s="172"/>
      <c r="F10" s="153">
        <v>390000</v>
      </c>
    </row>
    <row r="11" spans="1:6" ht="15.75">
      <c r="A11" s="61" t="s">
        <v>122</v>
      </c>
      <c r="B11" s="189" t="s">
        <v>112</v>
      </c>
      <c r="C11" s="189"/>
      <c r="D11" s="189"/>
      <c r="E11" s="172"/>
      <c r="F11" s="152">
        <v>470154</v>
      </c>
    </row>
    <row r="12" spans="1:6" ht="15.75">
      <c r="A12" s="64" t="s">
        <v>18</v>
      </c>
      <c r="B12" s="189" t="s">
        <v>115</v>
      </c>
      <c r="C12" s="189"/>
      <c r="D12" s="189"/>
      <c r="E12" s="172"/>
      <c r="F12" s="142"/>
    </row>
    <row r="13" spans="1:6" ht="15.75">
      <c r="A13" s="64"/>
      <c r="B13" s="189" t="s">
        <v>10</v>
      </c>
      <c r="C13" s="189"/>
      <c r="D13" s="189"/>
      <c r="E13" s="172"/>
      <c r="F13" s="142"/>
    </row>
    <row r="14" spans="1:6" ht="26.25" customHeight="1">
      <c r="A14" s="61" t="s">
        <v>137</v>
      </c>
      <c r="B14" s="189" t="s">
        <v>114</v>
      </c>
      <c r="C14" s="189"/>
      <c r="D14" s="189"/>
      <c r="E14" s="172"/>
      <c r="F14" s="142"/>
    </row>
    <row r="15" spans="1:6" ht="15.75">
      <c r="A15" s="64" t="s">
        <v>19</v>
      </c>
      <c r="B15" s="189" t="s">
        <v>133</v>
      </c>
      <c r="C15" s="189"/>
      <c r="D15" s="189"/>
      <c r="E15" s="172"/>
      <c r="F15" s="142"/>
    </row>
    <row r="16" spans="1:6" ht="15.75">
      <c r="A16" s="64"/>
      <c r="B16" s="189" t="s">
        <v>10</v>
      </c>
      <c r="C16" s="189"/>
      <c r="D16" s="189"/>
      <c r="E16" s="172"/>
      <c r="F16" s="142"/>
    </row>
    <row r="17" spans="1:6" ht="24.75" customHeight="1">
      <c r="A17" s="61" t="s">
        <v>138</v>
      </c>
      <c r="B17" s="189" t="s">
        <v>114</v>
      </c>
      <c r="C17" s="189"/>
      <c r="D17" s="189"/>
      <c r="E17" s="172"/>
      <c r="F17" s="142"/>
    </row>
    <row r="18" spans="1:6" ht="15.75">
      <c r="A18" s="64" t="s">
        <v>20</v>
      </c>
      <c r="B18" s="189" t="s">
        <v>113</v>
      </c>
      <c r="C18" s="189"/>
      <c r="D18" s="189"/>
      <c r="E18" s="172"/>
      <c r="F18" s="142"/>
    </row>
    <row r="19" spans="1:6" ht="15.75">
      <c r="A19" s="64" t="s">
        <v>21</v>
      </c>
      <c r="B19" s="189" t="s">
        <v>39</v>
      </c>
      <c r="C19" s="189"/>
      <c r="D19" s="189"/>
      <c r="E19" s="172"/>
      <c r="F19" s="142">
        <v>438125</v>
      </c>
    </row>
    <row r="20" spans="1:6" ht="19.5" customHeight="1">
      <c r="A20" s="64" t="s">
        <v>22</v>
      </c>
      <c r="B20" s="189" t="s">
        <v>144</v>
      </c>
      <c r="C20" s="189"/>
      <c r="D20" s="189"/>
      <c r="E20" s="172"/>
      <c r="F20" s="31"/>
    </row>
    <row r="21" spans="1:6" ht="15.75">
      <c r="A21" s="64" t="s">
        <v>116</v>
      </c>
      <c r="B21" s="189" t="s">
        <v>123</v>
      </c>
      <c r="C21" s="189"/>
      <c r="D21" s="189"/>
      <c r="E21" s="172"/>
      <c r="F21" s="31"/>
    </row>
    <row r="22" spans="1:6" ht="25.5" customHeight="1">
      <c r="A22" s="61" t="s">
        <v>119</v>
      </c>
      <c r="B22" s="189" t="s">
        <v>40</v>
      </c>
      <c r="C22" s="189"/>
      <c r="D22" s="189"/>
      <c r="E22" s="172"/>
      <c r="F22" s="31"/>
    </row>
    <row r="23" spans="1:6" ht="15.75">
      <c r="A23" s="61" t="s">
        <v>120</v>
      </c>
      <c r="B23" s="202" t="s">
        <v>118</v>
      </c>
      <c r="C23" s="202"/>
      <c r="D23" s="202"/>
      <c r="E23" s="203"/>
      <c r="F23" s="143"/>
    </row>
    <row r="24" spans="1:6" s="10" customFormat="1" ht="23.25" customHeight="1">
      <c r="A24" s="62"/>
      <c r="B24" s="204" t="s">
        <v>23</v>
      </c>
      <c r="C24" s="204"/>
      <c r="D24" s="204"/>
      <c r="E24" s="205"/>
      <c r="F24" s="32">
        <v>1298279</v>
      </c>
    </row>
    <row r="25" spans="1:6" s="10" customFormat="1" ht="24" customHeight="1">
      <c r="A25" s="62"/>
      <c r="B25" s="174" t="s">
        <v>24</v>
      </c>
      <c r="C25" s="174"/>
      <c r="D25" s="174"/>
      <c r="E25" s="170"/>
      <c r="F25" s="33"/>
    </row>
    <row r="26" spans="1:6" ht="15.75">
      <c r="A26" s="63" t="s">
        <v>17</v>
      </c>
      <c r="B26" s="198" t="s">
        <v>70</v>
      </c>
      <c r="C26" s="198"/>
      <c r="D26" s="198"/>
      <c r="E26" s="199"/>
      <c r="F26" s="35" t="s">
        <v>186</v>
      </c>
    </row>
    <row r="27" spans="1:6" ht="14.25" customHeight="1">
      <c r="A27" s="61"/>
      <c r="B27" s="200" t="s">
        <v>10</v>
      </c>
      <c r="C27" s="200"/>
      <c r="D27" s="200"/>
      <c r="E27" s="201"/>
      <c r="F27" s="36"/>
    </row>
    <row r="28" spans="1:6" ht="25.5" customHeight="1">
      <c r="A28" s="61" t="s">
        <v>121</v>
      </c>
      <c r="B28" s="189" t="s">
        <v>143</v>
      </c>
      <c r="C28" s="189"/>
      <c r="D28" s="189"/>
      <c r="E28" s="172"/>
      <c r="F28" s="36"/>
    </row>
    <row r="29" spans="1:6" ht="15.75">
      <c r="A29" s="61" t="s">
        <v>122</v>
      </c>
      <c r="B29" s="189" t="s">
        <v>124</v>
      </c>
      <c r="C29" s="189"/>
      <c r="D29" s="189"/>
      <c r="E29" s="172"/>
      <c r="F29" s="36" t="s">
        <v>357</v>
      </c>
    </row>
    <row r="30" spans="1:6" ht="15.75">
      <c r="A30" s="64" t="s">
        <v>18</v>
      </c>
      <c r="B30" s="189" t="s">
        <v>134</v>
      </c>
      <c r="C30" s="189"/>
      <c r="D30" s="189"/>
      <c r="E30" s="172"/>
      <c r="F30" s="36"/>
    </row>
    <row r="31" spans="1:6" ht="15.75">
      <c r="A31" s="64"/>
      <c r="B31" s="189" t="s">
        <v>10</v>
      </c>
      <c r="C31" s="189"/>
      <c r="D31" s="189"/>
      <c r="E31" s="172"/>
      <c r="F31" s="36"/>
    </row>
    <row r="32" spans="1:6" ht="24" customHeight="1">
      <c r="A32" s="61" t="s">
        <v>137</v>
      </c>
      <c r="B32" s="189" t="s">
        <v>128</v>
      </c>
      <c r="C32" s="189"/>
      <c r="D32" s="189"/>
      <c r="E32" s="172"/>
      <c r="F32" s="36"/>
    </row>
    <row r="33" spans="1:6" ht="15.75">
      <c r="A33" s="64" t="s">
        <v>19</v>
      </c>
      <c r="B33" s="189" t="s">
        <v>135</v>
      </c>
      <c r="C33" s="189"/>
      <c r="D33" s="189"/>
      <c r="E33" s="172"/>
      <c r="F33" s="36"/>
    </row>
    <row r="34" spans="1:6" ht="15.75">
      <c r="A34" s="64"/>
      <c r="B34" s="189" t="s">
        <v>10</v>
      </c>
      <c r="C34" s="189"/>
      <c r="D34" s="189"/>
      <c r="E34" s="172"/>
      <c r="F34" s="36"/>
    </row>
    <row r="35" spans="1:6" ht="28.5" customHeight="1">
      <c r="A35" s="61" t="s">
        <v>138</v>
      </c>
      <c r="B35" s="189" t="s">
        <v>128</v>
      </c>
      <c r="C35" s="189"/>
      <c r="D35" s="189"/>
      <c r="E35" s="172"/>
      <c r="F35" s="36"/>
    </row>
    <row r="36" spans="1:6" ht="15.75">
      <c r="A36" s="64" t="s">
        <v>20</v>
      </c>
      <c r="B36" s="200" t="s">
        <v>125</v>
      </c>
      <c r="C36" s="200"/>
      <c r="D36" s="200"/>
      <c r="E36" s="201"/>
      <c r="F36" s="31"/>
    </row>
    <row r="37" spans="1:6" ht="15.75">
      <c r="A37" s="64" t="s">
        <v>21</v>
      </c>
      <c r="B37" s="200" t="s">
        <v>126</v>
      </c>
      <c r="C37" s="200"/>
      <c r="D37" s="200"/>
      <c r="E37" s="201"/>
      <c r="F37" s="31"/>
    </row>
    <row r="38" spans="1:6" ht="15.75">
      <c r="A38" s="65" t="s">
        <v>127</v>
      </c>
      <c r="B38" s="196" t="s">
        <v>129</v>
      </c>
      <c r="C38" s="196"/>
      <c r="D38" s="196"/>
      <c r="E38" s="197"/>
      <c r="F38" s="34"/>
    </row>
    <row r="39" spans="1:6" s="10" customFormat="1" ht="21" customHeight="1">
      <c r="A39" s="62"/>
      <c r="B39" s="194" t="s">
        <v>25</v>
      </c>
      <c r="C39" s="194"/>
      <c r="D39" s="194"/>
      <c r="E39" s="195"/>
      <c r="F39" s="32">
        <v>63728</v>
      </c>
    </row>
    <row r="41" spans="1:6" ht="18.75" customHeight="1">
      <c r="A41" s="192" t="s">
        <v>117</v>
      </c>
      <c r="B41" s="193"/>
      <c r="C41" s="193"/>
      <c r="D41" s="193"/>
      <c r="E41" s="193"/>
      <c r="F41" s="193"/>
    </row>
    <row r="42" spans="1:6" ht="15.75">
      <c r="A42" s="193"/>
      <c r="B42" s="193"/>
      <c r="C42" s="193"/>
      <c r="D42" s="193"/>
      <c r="E42" s="193"/>
      <c r="F42" s="193"/>
    </row>
    <row r="45" ht="18.75">
      <c r="A45" s="37"/>
    </row>
    <row r="46" ht="18.75">
      <c r="A46" s="37"/>
    </row>
  </sheetData>
  <mergeCells count="36">
    <mergeCell ref="B16:E16"/>
    <mergeCell ref="B17:E17"/>
    <mergeCell ref="B30:E30"/>
    <mergeCell ref="B31:E31"/>
    <mergeCell ref="B27:E27"/>
    <mergeCell ref="B23:E23"/>
    <mergeCell ref="B24:E24"/>
    <mergeCell ref="B18:E18"/>
    <mergeCell ref="B12:E12"/>
    <mergeCell ref="B13:E13"/>
    <mergeCell ref="B14:E14"/>
    <mergeCell ref="B15:E15"/>
    <mergeCell ref="A41:F42"/>
    <mergeCell ref="B21:E21"/>
    <mergeCell ref="B29:E29"/>
    <mergeCell ref="B39:E39"/>
    <mergeCell ref="B38:E38"/>
    <mergeCell ref="B25:E25"/>
    <mergeCell ref="B26:E26"/>
    <mergeCell ref="B37:E37"/>
    <mergeCell ref="B36:E36"/>
    <mergeCell ref="B28:E28"/>
    <mergeCell ref="B3:C3"/>
    <mergeCell ref="B2:C2"/>
    <mergeCell ref="B20:E20"/>
    <mergeCell ref="B22:E22"/>
    <mergeCell ref="B8:E8"/>
    <mergeCell ref="B9:E9"/>
    <mergeCell ref="B10:E10"/>
    <mergeCell ref="A6:F6"/>
    <mergeCell ref="B19:E19"/>
    <mergeCell ref="B11:E11"/>
    <mergeCell ref="B32:E32"/>
    <mergeCell ref="B33:E33"/>
    <mergeCell ref="B34:E34"/>
    <mergeCell ref="B35:E35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A1">
      <selection activeCell="H4" sqref="H4"/>
    </sheetView>
  </sheetViews>
  <sheetFormatPr defaultColWidth="9.00390625" defaultRowHeight="12.75"/>
  <cols>
    <col min="1" max="1" width="4.375" style="1" customWidth="1"/>
    <col min="2" max="2" width="31.75390625" style="1" customWidth="1"/>
    <col min="3" max="3" width="14.625" style="1" customWidth="1"/>
    <col min="4" max="4" width="9.375" style="1" customWidth="1"/>
    <col min="5" max="5" width="10.875" style="1" customWidth="1"/>
    <col min="6" max="6" width="10.375" style="1" customWidth="1"/>
    <col min="7" max="7" width="13.75390625" style="1" customWidth="1"/>
    <col min="8" max="8" width="12.00390625" style="1" customWidth="1"/>
    <col min="9" max="9" width="12.125" style="1" customWidth="1"/>
    <col min="10" max="10" width="13.75390625" style="1" customWidth="1"/>
    <col min="11" max="16384" width="9.125" style="1" customWidth="1"/>
  </cols>
  <sheetData>
    <row r="1" s="56" customFormat="1" ht="12">
      <c r="H1" s="56" t="s">
        <v>37</v>
      </c>
    </row>
    <row r="2" s="56" customFormat="1" ht="16.5" customHeight="1">
      <c r="H2" s="56" t="s">
        <v>437</v>
      </c>
    </row>
    <row r="3" spans="6:8" s="56" customFormat="1" ht="12">
      <c r="F3" s="57"/>
      <c r="H3" s="56" t="s">
        <v>194</v>
      </c>
    </row>
    <row r="4" s="56" customFormat="1" ht="12">
      <c r="H4" s="56" t="s">
        <v>441</v>
      </c>
    </row>
    <row r="6" spans="1:10" ht="15.75" customHeight="1">
      <c r="A6" s="210" t="s">
        <v>55</v>
      </c>
      <c r="B6" s="211"/>
      <c r="C6" s="211"/>
      <c r="D6" s="211"/>
      <c r="E6" s="211"/>
      <c r="F6" s="211"/>
      <c r="G6" s="211"/>
      <c r="H6" s="211"/>
      <c r="I6" s="211"/>
      <c r="J6" s="211"/>
    </row>
    <row r="7" spans="1:10" ht="15.7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</row>
    <row r="9" ht="15.75">
      <c r="K9" s="3" t="s">
        <v>5</v>
      </c>
    </row>
    <row r="10" spans="1:11" s="21" customFormat="1" ht="12.75" customHeight="1">
      <c r="A10" s="207" t="s">
        <v>1</v>
      </c>
      <c r="B10" s="207" t="s">
        <v>51</v>
      </c>
      <c r="C10" s="207" t="s">
        <v>27</v>
      </c>
      <c r="D10" s="207" t="s">
        <v>6</v>
      </c>
      <c r="E10" s="207" t="s">
        <v>7</v>
      </c>
      <c r="F10" s="207" t="s">
        <v>57</v>
      </c>
      <c r="G10" s="206" t="s">
        <v>56</v>
      </c>
      <c r="H10" s="206"/>
      <c r="I10" s="206"/>
      <c r="J10" s="206"/>
      <c r="K10" s="206"/>
    </row>
    <row r="11" spans="1:11" s="21" customFormat="1" ht="12.75" customHeight="1">
      <c r="A11" s="208"/>
      <c r="B11" s="208"/>
      <c r="C11" s="208"/>
      <c r="D11" s="208"/>
      <c r="E11" s="208"/>
      <c r="F11" s="208"/>
      <c r="G11" s="206" t="s">
        <v>41</v>
      </c>
      <c r="H11" s="206" t="s">
        <v>11</v>
      </c>
      <c r="I11" s="206" t="s">
        <v>42</v>
      </c>
      <c r="J11" s="206" t="s">
        <v>43</v>
      </c>
      <c r="K11" s="206"/>
    </row>
    <row r="12" spans="1:11" s="21" customFormat="1" ht="53.25" customHeight="1">
      <c r="A12" s="209"/>
      <c r="B12" s="209"/>
      <c r="C12" s="209"/>
      <c r="D12" s="209"/>
      <c r="E12" s="209"/>
      <c r="F12" s="209"/>
      <c r="G12" s="206"/>
      <c r="H12" s="206"/>
      <c r="I12" s="206"/>
      <c r="J12" s="18" t="s">
        <v>78</v>
      </c>
      <c r="K12" s="18" t="s">
        <v>130</v>
      </c>
    </row>
    <row r="13" spans="1:11" s="13" customFormat="1" ht="11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</row>
    <row r="14" spans="1:11" ht="20.25" customHeight="1">
      <c r="A14" s="22" t="s">
        <v>17</v>
      </c>
      <c r="B14" s="41" t="s">
        <v>405</v>
      </c>
      <c r="C14" s="22" t="s">
        <v>183</v>
      </c>
      <c r="D14" s="42">
        <v>750</v>
      </c>
      <c r="E14" s="42">
        <v>75023</v>
      </c>
      <c r="F14" s="154">
        <v>25000</v>
      </c>
      <c r="G14" s="43">
        <v>25000</v>
      </c>
      <c r="H14" s="48"/>
      <c r="I14" s="43"/>
      <c r="J14" s="43"/>
      <c r="K14" s="43"/>
    </row>
    <row r="15" spans="1:11" ht="20.25" customHeight="1">
      <c r="A15" s="144"/>
      <c r="B15" s="145"/>
      <c r="C15" s="144"/>
      <c r="D15" s="146"/>
      <c r="E15" s="146"/>
      <c r="F15" s="79"/>
      <c r="G15" s="79"/>
      <c r="H15" s="50"/>
      <c r="I15" s="79"/>
      <c r="J15" s="79"/>
      <c r="K15" s="79"/>
    </row>
    <row r="16" spans="1:11" ht="40.5" customHeight="1">
      <c r="A16" s="23" t="s">
        <v>18</v>
      </c>
      <c r="B16" s="17" t="s">
        <v>406</v>
      </c>
      <c r="C16" s="23" t="s">
        <v>183</v>
      </c>
      <c r="D16" s="47">
        <v>851</v>
      </c>
      <c r="E16" s="47">
        <v>85154</v>
      </c>
      <c r="F16" s="76">
        <v>17000</v>
      </c>
      <c r="G16" s="46">
        <v>17000</v>
      </c>
      <c r="H16" s="46"/>
      <c r="I16" s="46"/>
      <c r="J16" s="147"/>
      <c r="K16" s="147"/>
    </row>
    <row r="17" spans="1:11" ht="20.25" customHeight="1">
      <c r="A17" s="14" t="s">
        <v>19</v>
      </c>
      <c r="B17" s="14" t="s">
        <v>413</v>
      </c>
      <c r="C17" s="14" t="s">
        <v>183</v>
      </c>
      <c r="D17" s="77">
        <v>900</v>
      </c>
      <c r="E17" s="77">
        <v>90015</v>
      </c>
      <c r="F17" s="155">
        <v>35000</v>
      </c>
      <c r="G17" s="78">
        <v>35000</v>
      </c>
      <c r="H17" s="78"/>
      <c r="I17" s="78"/>
      <c r="J17" s="80"/>
      <c r="K17" s="80"/>
    </row>
    <row r="18" spans="1:11" ht="20.25" customHeight="1">
      <c r="A18" s="144"/>
      <c r="B18" s="144"/>
      <c r="C18" s="144"/>
      <c r="D18" s="146"/>
      <c r="E18" s="146"/>
      <c r="F18" s="79"/>
      <c r="G18" s="79"/>
      <c r="H18" s="79"/>
      <c r="I18" s="79"/>
      <c r="J18" s="50"/>
      <c r="K18" s="50"/>
    </row>
    <row r="19" spans="1:11" ht="20.25" customHeight="1">
      <c r="A19" s="23" t="s">
        <v>20</v>
      </c>
      <c r="B19" s="23" t="s">
        <v>386</v>
      </c>
      <c r="C19" s="23" t="s">
        <v>183</v>
      </c>
      <c r="D19" s="47">
        <v>926</v>
      </c>
      <c r="E19" s="47">
        <v>92605</v>
      </c>
      <c r="F19" s="76">
        <v>34000</v>
      </c>
      <c r="G19" s="46">
        <v>34000</v>
      </c>
      <c r="H19" s="46"/>
      <c r="I19" s="46"/>
      <c r="J19" s="147"/>
      <c r="K19" s="147"/>
    </row>
    <row r="20" spans="1:11" ht="20.25" customHeight="1">
      <c r="A20" s="14" t="s">
        <v>21</v>
      </c>
      <c r="B20" s="14" t="s">
        <v>433</v>
      </c>
      <c r="C20" s="14" t="s">
        <v>183</v>
      </c>
      <c r="D20" s="77">
        <v>851</v>
      </c>
      <c r="E20" s="77">
        <v>85154</v>
      </c>
      <c r="F20" s="155">
        <v>40000</v>
      </c>
      <c r="G20" s="78">
        <v>40000</v>
      </c>
      <c r="H20" s="78"/>
      <c r="I20" s="78"/>
      <c r="J20" s="80"/>
      <c r="K20" s="80"/>
    </row>
    <row r="21" spans="1:11" ht="20.25" customHeight="1">
      <c r="A21" s="14"/>
      <c r="B21" s="14" t="s">
        <v>434</v>
      </c>
      <c r="D21" s="7"/>
      <c r="E21" s="6"/>
      <c r="F21" s="6"/>
      <c r="H21" s="78"/>
      <c r="I21" s="78"/>
      <c r="J21" s="80"/>
      <c r="K21" s="80"/>
    </row>
    <row r="22" spans="1:11" ht="20.25" customHeight="1">
      <c r="A22" s="23"/>
      <c r="B22" s="17"/>
      <c r="C22" s="23"/>
      <c r="D22" s="23"/>
      <c r="E22" s="23"/>
      <c r="F22" s="76">
        <f>SUM(F14:F21)</f>
        <v>151000</v>
      </c>
      <c r="G22" s="46">
        <f>SUM(G14:G21)</f>
        <v>151000</v>
      </c>
      <c r="H22" s="46"/>
      <c r="I22" s="46"/>
      <c r="J22" s="46"/>
      <c r="K22" s="24"/>
    </row>
    <row r="25" ht="15.75">
      <c r="I25" s="4"/>
    </row>
    <row r="26" ht="15.75">
      <c r="I26" s="4"/>
    </row>
  </sheetData>
  <mergeCells count="12">
    <mergeCell ref="J11:K11"/>
    <mergeCell ref="G10:K10"/>
    <mergeCell ref="D10:D12"/>
    <mergeCell ref="A6:J7"/>
    <mergeCell ref="F10:F12"/>
    <mergeCell ref="E10:E12"/>
    <mergeCell ref="A10:A12"/>
    <mergeCell ref="B10:B12"/>
    <mergeCell ref="C10:C12"/>
    <mergeCell ref="G11:G12"/>
    <mergeCell ref="H11:H12"/>
    <mergeCell ref="I11:I12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workbookViewId="0" topLeftCell="A14">
      <selection activeCell="E19" sqref="E19"/>
    </sheetView>
  </sheetViews>
  <sheetFormatPr defaultColWidth="9.00390625" defaultRowHeight="12.75"/>
  <cols>
    <col min="1" max="1" width="4.375" style="1" customWidth="1"/>
    <col min="2" max="2" width="19.00390625" style="1" customWidth="1"/>
    <col min="3" max="3" width="14.625" style="1" customWidth="1"/>
    <col min="4" max="4" width="8.875" style="1" customWidth="1"/>
    <col min="5" max="5" width="12.25390625" style="1" customWidth="1"/>
    <col min="6" max="6" width="9.375" style="1" customWidth="1"/>
    <col min="7" max="7" width="10.00390625" style="1" customWidth="1"/>
    <col min="8" max="9" width="13.00390625" style="1" customWidth="1"/>
    <col min="10" max="10" width="12.375" style="1" customWidth="1"/>
    <col min="11" max="11" width="10.125" style="1" customWidth="1"/>
    <col min="12" max="12" width="9.625" style="1" customWidth="1"/>
    <col min="13" max="13" width="9.375" style="1" customWidth="1"/>
    <col min="14" max="14" width="9.75390625" style="1" customWidth="1"/>
    <col min="15" max="15" width="10.125" style="1" customWidth="1"/>
    <col min="16" max="16" width="11.125" style="1" customWidth="1"/>
    <col min="17" max="17" width="11.75390625" style="1" customWidth="1"/>
    <col min="18" max="18" width="11.125" style="1" customWidth="1"/>
    <col min="19" max="16384" width="9.125" style="1" customWidth="1"/>
  </cols>
  <sheetData>
    <row r="1" spans="1:19" s="56" customFormat="1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 t="s">
        <v>99</v>
      </c>
      <c r="Q1" s="44"/>
      <c r="R1" s="44"/>
      <c r="S1" s="44"/>
    </row>
    <row r="2" spans="1:19" s="56" customFormat="1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 t="s">
        <v>437</v>
      </c>
      <c r="Q2" s="44"/>
      <c r="R2" s="44"/>
      <c r="S2" s="44"/>
    </row>
    <row r="3" spans="1:19" s="56" customFormat="1" ht="12.75">
      <c r="A3" s="44"/>
      <c r="B3" s="44"/>
      <c r="C3" s="44"/>
      <c r="D3" s="44"/>
      <c r="E3" s="44"/>
      <c r="F3" s="44"/>
      <c r="G3" s="44"/>
      <c r="H3" s="157"/>
      <c r="I3" s="157"/>
      <c r="J3" s="44"/>
      <c r="K3" s="44"/>
      <c r="L3" s="44"/>
      <c r="M3" s="44"/>
      <c r="N3" s="44"/>
      <c r="O3" s="44"/>
      <c r="P3" s="44" t="s">
        <v>194</v>
      </c>
      <c r="Q3" s="44"/>
      <c r="R3" s="44"/>
      <c r="S3" s="44"/>
    </row>
    <row r="4" spans="1:19" s="56" customFormat="1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 t="s">
        <v>439</v>
      </c>
      <c r="Q4" s="44"/>
      <c r="R4" s="44"/>
      <c r="S4" s="44"/>
    </row>
    <row r="5" spans="1:19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5" customHeight="1">
      <c r="A6" s="216" t="s">
        <v>26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44"/>
      <c r="S6" s="44"/>
    </row>
    <row r="7" spans="1:19" ht="1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44"/>
      <c r="S7" s="44"/>
    </row>
    <row r="8" spans="1:19" ht="15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5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58" t="s">
        <v>5</v>
      </c>
      <c r="S9" s="44"/>
    </row>
    <row r="10" spans="1:18" s="21" customFormat="1" ht="24.75" customHeight="1">
      <c r="A10" s="207" t="s">
        <v>1</v>
      </c>
      <c r="B10" s="207" t="s">
        <v>58</v>
      </c>
      <c r="C10" s="207" t="s">
        <v>27</v>
      </c>
      <c r="D10" s="207" t="s">
        <v>6</v>
      </c>
      <c r="E10" s="207" t="s">
        <v>7</v>
      </c>
      <c r="F10" s="218" t="s">
        <v>28</v>
      </c>
      <c r="G10" s="219"/>
      <c r="H10" s="207" t="s">
        <v>29</v>
      </c>
      <c r="I10" s="207" t="s">
        <v>95</v>
      </c>
      <c r="J10" s="207" t="s">
        <v>30</v>
      </c>
      <c r="K10" s="212" t="s">
        <v>61</v>
      </c>
      <c r="L10" s="217"/>
      <c r="M10" s="217"/>
      <c r="N10" s="217"/>
      <c r="O10" s="213"/>
      <c r="P10" s="207" t="s">
        <v>71</v>
      </c>
      <c r="Q10" s="207" t="s">
        <v>77</v>
      </c>
      <c r="R10" s="207" t="s">
        <v>96</v>
      </c>
    </row>
    <row r="11" spans="1:18" s="21" customFormat="1" ht="53.25" customHeight="1">
      <c r="A11" s="208"/>
      <c r="B11" s="208"/>
      <c r="C11" s="208"/>
      <c r="D11" s="208"/>
      <c r="E11" s="208"/>
      <c r="F11" s="207" t="s">
        <v>59</v>
      </c>
      <c r="G11" s="207" t="s">
        <v>60</v>
      </c>
      <c r="H11" s="208"/>
      <c r="I11" s="208"/>
      <c r="J11" s="208"/>
      <c r="K11" s="207" t="s">
        <v>41</v>
      </c>
      <c r="L11" s="207" t="s">
        <v>11</v>
      </c>
      <c r="M11" s="207" t="s">
        <v>42</v>
      </c>
      <c r="N11" s="212" t="s">
        <v>43</v>
      </c>
      <c r="O11" s="213"/>
      <c r="P11" s="208"/>
      <c r="Q11" s="208"/>
      <c r="R11" s="208"/>
    </row>
    <row r="12" spans="1:18" s="21" customFormat="1" ht="28.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18" t="s">
        <v>78</v>
      </c>
      <c r="O12" s="18" t="s">
        <v>130</v>
      </c>
      <c r="P12" s="209"/>
      <c r="Q12" s="209"/>
      <c r="R12" s="209"/>
    </row>
    <row r="13" spans="1:19" s="13" customFormat="1" ht="12.75">
      <c r="A13" s="158">
        <v>1</v>
      </c>
      <c r="B13" s="158">
        <v>2</v>
      </c>
      <c r="C13" s="158">
        <v>3</v>
      </c>
      <c r="D13" s="158">
        <v>4</v>
      </c>
      <c r="E13" s="158">
        <v>5</v>
      </c>
      <c r="F13" s="158">
        <v>6</v>
      </c>
      <c r="G13" s="158">
        <v>7</v>
      </c>
      <c r="H13" s="158">
        <v>8</v>
      </c>
      <c r="I13" s="158">
        <v>9</v>
      </c>
      <c r="J13" s="158">
        <v>10</v>
      </c>
      <c r="K13" s="158">
        <v>11</v>
      </c>
      <c r="L13" s="158">
        <v>12</v>
      </c>
      <c r="M13" s="158">
        <v>13</v>
      </c>
      <c r="N13" s="158">
        <v>14</v>
      </c>
      <c r="O13" s="158">
        <v>15</v>
      </c>
      <c r="P13" s="158">
        <v>16</v>
      </c>
      <c r="Q13" s="158">
        <v>17</v>
      </c>
      <c r="R13" s="158">
        <v>18</v>
      </c>
      <c r="S13" s="4"/>
    </row>
    <row r="14" spans="1:19" s="13" customFormat="1" ht="32.25" customHeight="1">
      <c r="A14" s="18" t="s">
        <v>17</v>
      </c>
      <c r="B14" s="164" t="s">
        <v>410</v>
      </c>
      <c r="C14" s="18" t="s">
        <v>183</v>
      </c>
      <c r="D14" s="18">
        <v>600</v>
      </c>
      <c r="E14" s="18">
        <v>60016</v>
      </c>
      <c r="F14" s="18">
        <v>2005</v>
      </c>
      <c r="G14" s="18">
        <v>2006</v>
      </c>
      <c r="H14" s="18">
        <v>242850</v>
      </c>
      <c r="I14" s="18">
        <v>9850</v>
      </c>
      <c r="J14" s="76">
        <v>233000</v>
      </c>
      <c r="K14" s="167">
        <v>233000</v>
      </c>
      <c r="L14" s="158"/>
      <c r="M14" s="158"/>
      <c r="N14" s="158"/>
      <c r="O14" s="158"/>
      <c r="P14" s="158"/>
      <c r="Q14" s="158"/>
      <c r="R14" s="158"/>
      <c r="S14" s="4"/>
    </row>
    <row r="15" spans="1:19" s="13" customFormat="1" ht="39.75" customHeight="1">
      <c r="A15" s="18" t="s">
        <v>18</v>
      </c>
      <c r="B15" s="164" t="s">
        <v>411</v>
      </c>
      <c r="C15" s="18" t="s">
        <v>183</v>
      </c>
      <c r="D15" s="18">
        <v>600</v>
      </c>
      <c r="E15" s="18">
        <v>60016</v>
      </c>
      <c r="F15" s="18">
        <v>2006</v>
      </c>
      <c r="G15" s="18">
        <v>2007</v>
      </c>
      <c r="H15" s="147">
        <v>55600</v>
      </c>
      <c r="I15" s="18"/>
      <c r="J15" s="76">
        <v>55600</v>
      </c>
      <c r="K15" s="147">
        <v>55600</v>
      </c>
      <c r="L15" s="158"/>
      <c r="M15" s="158"/>
      <c r="N15" s="158"/>
      <c r="O15" s="158"/>
      <c r="P15" s="158"/>
      <c r="Q15" s="158"/>
      <c r="R15" s="158"/>
      <c r="S15" s="4"/>
    </row>
    <row r="16" spans="1:19" s="2" customFormat="1" ht="38.25" customHeight="1">
      <c r="A16" s="47" t="s">
        <v>19</v>
      </c>
      <c r="B16" s="17" t="s">
        <v>399</v>
      </c>
      <c r="C16" s="23" t="s">
        <v>183</v>
      </c>
      <c r="D16" s="47">
        <v>900</v>
      </c>
      <c r="E16" s="47">
        <v>90001</v>
      </c>
      <c r="F16" s="47">
        <v>2004</v>
      </c>
      <c r="G16" s="47">
        <v>2009</v>
      </c>
      <c r="H16" s="46">
        <v>6098643</v>
      </c>
      <c r="I16" s="46">
        <v>18643</v>
      </c>
      <c r="J16" s="156">
        <v>80000</v>
      </c>
      <c r="K16" s="159">
        <v>16000</v>
      </c>
      <c r="L16" s="46"/>
      <c r="M16" s="46">
        <v>64000</v>
      </c>
      <c r="N16" s="46"/>
      <c r="O16" s="147" t="s">
        <v>435</v>
      </c>
      <c r="P16" s="46"/>
      <c r="Q16" s="46">
        <v>2000000</v>
      </c>
      <c r="R16" s="46">
        <v>4000000</v>
      </c>
      <c r="S16" s="157"/>
    </row>
    <row r="17" spans="1:18" s="44" customFormat="1" ht="69.75" customHeight="1">
      <c r="A17" s="47" t="s">
        <v>20</v>
      </c>
      <c r="B17" s="17" t="s">
        <v>401</v>
      </c>
      <c r="C17" s="23" t="s">
        <v>183</v>
      </c>
      <c r="D17" s="47">
        <v>900</v>
      </c>
      <c r="E17" s="47">
        <v>90001</v>
      </c>
      <c r="F17" s="47">
        <v>2004</v>
      </c>
      <c r="G17" s="47">
        <v>2006</v>
      </c>
      <c r="H17" s="46">
        <v>1152261</v>
      </c>
      <c r="I17" s="46">
        <v>25261</v>
      </c>
      <c r="J17" s="160">
        <v>1127000</v>
      </c>
      <c r="K17" s="46">
        <v>288456</v>
      </c>
      <c r="L17" s="46"/>
      <c r="M17" s="46"/>
      <c r="N17" s="147" t="s">
        <v>408</v>
      </c>
      <c r="O17" s="147" t="s">
        <v>407</v>
      </c>
      <c r="P17" s="46"/>
      <c r="Q17" s="46"/>
      <c r="R17" s="46"/>
    </row>
    <row r="18" spans="1:18" s="44" customFormat="1" ht="49.5" customHeight="1">
      <c r="A18" s="47" t="s">
        <v>21</v>
      </c>
      <c r="B18" s="17" t="s">
        <v>184</v>
      </c>
      <c r="C18" s="23" t="s">
        <v>183</v>
      </c>
      <c r="D18" s="18" t="s">
        <v>442</v>
      </c>
      <c r="E18" s="147" t="s">
        <v>443</v>
      </c>
      <c r="F18" s="18">
        <v>2005</v>
      </c>
      <c r="G18" s="18">
        <v>2006</v>
      </c>
      <c r="H18" s="147">
        <v>241960</v>
      </c>
      <c r="I18" s="147">
        <v>3660</v>
      </c>
      <c r="J18" s="156">
        <v>238300</v>
      </c>
      <c r="K18" s="147">
        <v>59713</v>
      </c>
      <c r="L18" s="147"/>
      <c r="M18" s="147"/>
      <c r="N18" s="147">
        <v>178587</v>
      </c>
      <c r="O18" s="147" t="s">
        <v>359</v>
      </c>
      <c r="P18" s="161"/>
      <c r="Q18" s="161"/>
      <c r="R18" s="161"/>
    </row>
    <row r="19" spans="1:18" s="44" customFormat="1" ht="65.25" customHeight="1">
      <c r="A19" s="47" t="s">
        <v>22</v>
      </c>
      <c r="B19" s="17" t="s">
        <v>385</v>
      </c>
      <c r="C19" s="23" t="s">
        <v>183</v>
      </c>
      <c r="D19" s="47">
        <v>921</v>
      </c>
      <c r="E19" s="18">
        <v>92120</v>
      </c>
      <c r="F19" s="47">
        <v>2004</v>
      </c>
      <c r="G19" s="47">
        <v>2010</v>
      </c>
      <c r="H19" s="46">
        <v>9136243</v>
      </c>
      <c r="I19" s="46">
        <v>32500</v>
      </c>
      <c r="J19" s="160">
        <v>214000</v>
      </c>
      <c r="K19" s="46">
        <v>48000</v>
      </c>
      <c r="L19" s="46"/>
      <c r="M19" s="46">
        <v>90000</v>
      </c>
      <c r="N19" s="46">
        <v>76000</v>
      </c>
      <c r="O19" s="147" t="s">
        <v>404</v>
      </c>
      <c r="P19" s="46">
        <v>1686567</v>
      </c>
      <c r="Q19" s="46">
        <v>4852379</v>
      </c>
      <c r="R19" s="46">
        <v>2350797</v>
      </c>
    </row>
    <row r="20" spans="1:18" s="44" customFormat="1" ht="75.75" customHeight="1">
      <c r="A20" s="47" t="s">
        <v>116</v>
      </c>
      <c r="B20" s="17" t="s">
        <v>388</v>
      </c>
      <c r="C20" s="23" t="s">
        <v>183</v>
      </c>
      <c r="D20" s="18">
        <v>700</v>
      </c>
      <c r="E20" s="18">
        <v>70005</v>
      </c>
      <c r="F20" s="47">
        <v>2005</v>
      </c>
      <c r="G20" s="47">
        <v>2007</v>
      </c>
      <c r="H20" s="46">
        <v>2039053</v>
      </c>
      <c r="I20" s="46">
        <v>16104</v>
      </c>
      <c r="J20" s="160">
        <v>196786</v>
      </c>
      <c r="K20" s="46">
        <v>41786</v>
      </c>
      <c r="L20" s="46"/>
      <c r="M20" s="46">
        <v>79000</v>
      </c>
      <c r="N20" s="46">
        <v>76000</v>
      </c>
      <c r="O20" s="147" t="s">
        <v>387</v>
      </c>
      <c r="P20" s="46">
        <v>213636</v>
      </c>
      <c r="Q20" s="46">
        <v>1612527</v>
      </c>
      <c r="R20" s="46"/>
    </row>
    <row r="21" spans="1:18" s="44" customFormat="1" ht="65.25" customHeight="1">
      <c r="A21" s="47" t="s">
        <v>414</v>
      </c>
      <c r="B21" s="17" t="s">
        <v>412</v>
      </c>
      <c r="C21" s="23" t="s">
        <v>183</v>
      </c>
      <c r="D21" s="18">
        <v>801</v>
      </c>
      <c r="E21" s="18">
        <v>80101</v>
      </c>
      <c r="F21" s="47">
        <v>2006</v>
      </c>
      <c r="G21" s="47">
        <v>2007</v>
      </c>
      <c r="H21" s="46">
        <v>5000</v>
      </c>
      <c r="I21" s="46"/>
      <c r="J21" s="160">
        <v>5000</v>
      </c>
      <c r="K21" s="46">
        <v>5000</v>
      </c>
      <c r="L21" s="46"/>
      <c r="M21" s="46"/>
      <c r="N21" s="46"/>
      <c r="O21" s="147"/>
      <c r="P21" s="46"/>
      <c r="Q21" s="46"/>
      <c r="R21" s="46"/>
    </row>
    <row r="22" spans="1:18" s="44" customFormat="1" ht="42.75" customHeight="1">
      <c r="A22" s="47" t="s">
        <v>415</v>
      </c>
      <c r="B22" s="17" t="s">
        <v>360</v>
      </c>
      <c r="C22" s="23" t="s">
        <v>183</v>
      </c>
      <c r="D22" s="47">
        <v>801</v>
      </c>
      <c r="E22" s="47">
        <v>80101</v>
      </c>
      <c r="F22" s="47">
        <v>2005</v>
      </c>
      <c r="G22" s="47">
        <v>2006</v>
      </c>
      <c r="H22" s="46">
        <v>227681</v>
      </c>
      <c r="I22" s="46">
        <v>8540</v>
      </c>
      <c r="J22" s="160">
        <v>219141</v>
      </c>
      <c r="K22" s="46">
        <v>219141</v>
      </c>
      <c r="L22" s="46"/>
      <c r="M22" s="46"/>
      <c r="N22" s="46"/>
      <c r="O22" s="147"/>
      <c r="P22" s="46"/>
      <c r="Q22" s="46"/>
      <c r="R22" s="46"/>
    </row>
    <row r="23" spans="1:18" s="44" customFormat="1" ht="42.75" customHeight="1">
      <c r="A23" s="47" t="s">
        <v>416</v>
      </c>
      <c r="B23" s="17" t="s">
        <v>402</v>
      </c>
      <c r="C23" s="23" t="s">
        <v>183</v>
      </c>
      <c r="D23" s="47">
        <v>700</v>
      </c>
      <c r="E23" s="47">
        <v>70005</v>
      </c>
      <c r="F23" s="47">
        <v>2004</v>
      </c>
      <c r="G23" s="47">
        <v>2006</v>
      </c>
      <c r="H23" s="46">
        <v>529759</v>
      </c>
      <c r="I23" s="46">
        <v>496759</v>
      </c>
      <c r="J23" s="160">
        <v>33000</v>
      </c>
      <c r="K23" s="46">
        <v>33000</v>
      </c>
      <c r="L23" s="46"/>
      <c r="M23" s="46"/>
      <c r="N23" s="46"/>
      <c r="O23" s="147"/>
      <c r="P23" s="46"/>
      <c r="Q23" s="46"/>
      <c r="R23" s="46"/>
    </row>
    <row r="24" spans="1:18" s="44" customFormat="1" ht="102.75" customHeight="1">
      <c r="A24" s="47" t="s">
        <v>417</v>
      </c>
      <c r="B24" s="17" t="s">
        <v>403</v>
      </c>
      <c r="C24" s="23" t="s">
        <v>183</v>
      </c>
      <c r="D24" s="47">
        <v>900</v>
      </c>
      <c r="E24" s="47">
        <v>90001</v>
      </c>
      <c r="F24" s="47">
        <v>2005</v>
      </c>
      <c r="G24" s="47">
        <v>2010</v>
      </c>
      <c r="H24" s="46">
        <v>8949760</v>
      </c>
      <c r="I24" s="46">
        <v>9760</v>
      </c>
      <c r="J24" s="160">
        <v>240000</v>
      </c>
      <c r="K24" s="46">
        <v>83000</v>
      </c>
      <c r="L24" s="46"/>
      <c r="M24" s="46">
        <v>157000</v>
      </c>
      <c r="N24" s="46"/>
      <c r="O24" s="147" t="s">
        <v>436</v>
      </c>
      <c r="P24" s="46">
        <v>2000000</v>
      </c>
      <c r="Q24" s="46">
        <v>4000000</v>
      </c>
      <c r="R24" s="46">
        <v>2700000</v>
      </c>
    </row>
    <row r="25" spans="1:18" s="44" customFormat="1" ht="45.75" customHeight="1">
      <c r="A25" s="47" t="s">
        <v>418</v>
      </c>
      <c r="B25" s="17" t="s">
        <v>409</v>
      </c>
      <c r="C25" s="23" t="s">
        <v>183</v>
      </c>
      <c r="D25" s="47">
        <v>926</v>
      </c>
      <c r="E25" s="47">
        <v>92605</v>
      </c>
      <c r="F25" s="47">
        <v>2005</v>
      </c>
      <c r="G25" s="47">
        <v>2006</v>
      </c>
      <c r="H25" s="46">
        <v>78900</v>
      </c>
      <c r="I25" s="46">
        <v>8900</v>
      </c>
      <c r="J25" s="160">
        <v>70000</v>
      </c>
      <c r="K25" s="46">
        <v>70000</v>
      </c>
      <c r="L25" s="46"/>
      <c r="M25" s="46"/>
      <c r="N25" s="46"/>
      <c r="O25" s="147"/>
      <c r="P25" s="46"/>
      <c r="Q25" s="46"/>
      <c r="R25" s="46"/>
    </row>
    <row r="26" spans="1:18" s="44" customFormat="1" ht="45.75" customHeight="1">
      <c r="A26" s="47" t="s">
        <v>419</v>
      </c>
      <c r="B26" s="17" t="s">
        <v>400</v>
      </c>
      <c r="C26" s="23" t="s">
        <v>183</v>
      </c>
      <c r="D26" s="47">
        <v>926</v>
      </c>
      <c r="E26" s="47">
        <v>92605</v>
      </c>
      <c r="F26" s="47">
        <v>2005</v>
      </c>
      <c r="G26" s="47">
        <v>2006</v>
      </c>
      <c r="H26" s="46">
        <v>69235</v>
      </c>
      <c r="I26" s="46">
        <v>63735</v>
      </c>
      <c r="J26" s="160">
        <v>5500</v>
      </c>
      <c r="K26" s="46">
        <v>5500</v>
      </c>
      <c r="L26" s="46"/>
      <c r="M26" s="46"/>
      <c r="N26" s="46"/>
      <c r="O26" s="147"/>
      <c r="P26" s="46"/>
      <c r="Q26" s="46"/>
      <c r="R26" s="46"/>
    </row>
    <row r="27" spans="1:18" s="44" customFormat="1" ht="22.5" customHeight="1">
      <c r="A27" s="23"/>
      <c r="B27" s="45" t="s">
        <v>185</v>
      </c>
      <c r="C27" s="162"/>
      <c r="D27" s="162"/>
      <c r="E27" s="163"/>
      <c r="F27" s="163"/>
      <c r="G27" s="163"/>
      <c r="H27" s="160">
        <f>SUM(H14:H26)</f>
        <v>28826945</v>
      </c>
      <c r="I27" s="160">
        <f>SUM(I14:I26)</f>
        <v>693712</v>
      </c>
      <c r="J27" s="160">
        <v>2717327</v>
      </c>
      <c r="K27" s="160">
        <v>1158196</v>
      </c>
      <c r="L27" s="160"/>
      <c r="M27" s="160">
        <f>SUM(M14:M26)</f>
        <v>390000</v>
      </c>
      <c r="N27" s="160">
        <v>1169131</v>
      </c>
      <c r="O27" s="160"/>
      <c r="P27" s="160">
        <f>SUM(P16+P17+P18+P19+P20+P22+P23+P24+P25+P26)</f>
        <v>3900203</v>
      </c>
      <c r="Q27" s="160">
        <f>SUM(Q16+Q17+Q18+Q19+Q20+Q22+Q23+Q24+Q25+Q26)</f>
        <v>12464906</v>
      </c>
      <c r="R27" s="160">
        <f>SUM(R16+R17+R18+R19+R20+R22+R23+R24+R25+R26)</f>
        <v>9050797</v>
      </c>
    </row>
    <row r="29" spans="1:17" ht="25.5" customHeight="1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1:17" ht="25.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</row>
    <row r="31" spans="1:17" ht="25.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</row>
    <row r="32" spans="1:17" ht="25.5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</row>
    <row r="33" spans="1:17" ht="25.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</row>
    <row r="34" ht="15.75">
      <c r="P34" s="4"/>
    </row>
    <row r="35" ht="15.75">
      <c r="P35" s="4"/>
    </row>
  </sheetData>
  <mergeCells count="21">
    <mergeCell ref="A29:Q33"/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  <mergeCell ref="Q10:Q12"/>
    <mergeCell ref="R10:R12"/>
    <mergeCell ref="N11:O11"/>
    <mergeCell ref="E10:E12"/>
    <mergeCell ref="F11:F12"/>
    <mergeCell ref="G11:G12"/>
    <mergeCell ref="A10:A12"/>
    <mergeCell ref="B10:B12"/>
    <mergeCell ref="C10:C12"/>
    <mergeCell ref="D10:D12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7" sqref="G7"/>
    </sheetView>
  </sheetViews>
  <sheetFormatPr defaultColWidth="9.00390625" defaultRowHeight="12.75"/>
  <cols>
    <col min="1" max="1" width="4.625" style="44" customWidth="1"/>
    <col min="2" max="2" width="43.25390625" style="44" customWidth="1"/>
    <col min="3" max="3" width="9.875" style="44" customWidth="1"/>
    <col min="4" max="4" width="9.125" style="44" customWidth="1"/>
    <col min="5" max="5" width="9.875" style="44" bestFit="1" customWidth="1"/>
    <col min="6" max="6" width="10.00390625" style="44" customWidth="1"/>
    <col min="7" max="16384" width="9.125" style="44" customWidth="1"/>
  </cols>
  <sheetData>
    <row r="1" s="56" customFormat="1" ht="12">
      <c r="D1" s="56" t="s">
        <v>38</v>
      </c>
    </row>
    <row r="2" s="56" customFormat="1" ht="12">
      <c r="D2" s="56" t="s">
        <v>437</v>
      </c>
    </row>
    <row r="3" s="56" customFormat="1" ht="12">
      <c r="D3" s="56" t="s">
        <v>194</v>
      </c>
    </row>
    <row r="4" s="56" customFormat="1" ht="12">
      <c r="D4" s="56" t="s">
        <v>439</v>
      </c>
    </row>
    <row r="5" ht="15.75">
      <c r="C5" s="1"/>
    </row>
    <row r="7" spans="1:6" ht="25.5" customHeight="1">
      <c r="A7" s="221" t="s">
        <v>444</v>
      </c>
      <c r="B7" s="221"/>
      <c r="C7" s="221"/>
      <c r="D7" s="221"/>
      <c r="E7" s="221"/>
      <c r="F7" s="221"/>
    </row>
    <row r="8" spans="1:6" ht="25.5" customHeight="1">
      <c r="A8" s="25"/>
      <c r="B8" s="25"/>
      <c r="C8" s="25"/>
      <c r="D8" s="25"/>
      <c r="E8" s="25"/>
      <c r="F8" s="25"/>
    </row>
    <row r="9" ht="12.75">
      <c r="F9" s="58" t="s">
        <v>5</v>
      </c>
    </row>
    <row r="10" spans="1:6" ht="35.25" customHeight="1">
      <c r="A10" s="220" t="s">
        <v>79</v>
      </c>
      <c r="B10" s="220" t="s">
        <v>94</v>
      </c>
      <c r="C10" s="220" t="s">
        <v>82</v>
      </c>
      <c r="D10" s="220" t="s">
        <v>83</v>
      </c>
      <c r="E10" s="220"/>
      <c r="F10" s="220"/>
    </row>
    <row r="11" spans="1:6" ht="27.75" customHeight="1">
      <c r="A11" s="220"/>
      <c r="B11" s="220"/>
      <c r="C11" s="220"/>
      <c r="D11" s="51" t="s">
        <v>84</v>
      </c>
      <c r="E11" s="51" t="s">
        <v>85</v>
      </c>
      <c r="F11" s="51" t="s">
        <v>86</v>
      </c>
    </row>
    <row r="12" spans="1:6" ht="12.75">
      <c r="A12" s="59" t="s">
        <v>12</v>
      </c>
      <c r="B12" s="39" t="s">
        <v>93</v>
      </c>
      <c r="C12" s="81"/>
      <c r="D12" s="81"/>
      <c r="E12" s="81"/>
      <c r="F12" s="81"/>
    </row>
    <row r="13" spans="1:6" ht="12.75">
      <c r="A13" s="39"/>
      <c r="B13" s="52" t="s">
        <v>131</v>
      </c>
      <c r="C13" s="81"/>
      <c r="D13" s="81"/>
      <c r="E13" s="81"/>
      <c r="F13" s="81"/>
    </row>
    <row r="14" spans="1:6" ht="12.75">
      <c r="A14" s="39"/>
      <c r="B14" s="52" t="s">
        <v>89</v>
      </c>
      <c r="C14" s="81"/>
      <c r="D14" s="81"/>
      <c r="E14" s="81"/>
      <c r="F14" s="81"/>
    </row>
    <row r="15" spans="1:6" ht="12.75">
      <c r="A15" s="39"/>
      <c r="B15" s="52" t="s">
        <v>90</v>
      </c>
      <c r="C15" s="81"/>
      <c r="D15" s="81"/>
      <c r="E15" s="81"/>
      <c r="F15" s="81"/>
    </row>
    <row r="16" spans="1:6" ht="12.75">
      <c r="A16" s="40"/>
      <c r="B16" s="53" t="s">
        <v>91</v>
      </c>
      <c r="C16" s="91"/>
      <c r="D16" s="91"/>
      <c r="E16" s="91"/>
      <c r="F16" s="91"/>
    </row>
    <row r="17" spans="1:6" ht="12.75">
      <c r="A17" s="59" t="s">
        <v>13</v>
      </c>
      <c r="B17" s="39" t="s">
        <v>92</v>
      </c>
      <c r="C17" s="95">
        <v>2096086</v>
      </c>
      <c r="D17" s="95">
        <v>3900203</v>
      </c>
      <c r="E17" s="95">
        <v>12464906</v>
      </c>
      <c r="F17" s="95">
        <v>16365109</v>
      </c>
    </row>
    <row r="18" spans="1:6" ht="12.75">
      <c r="A18" s="39"/>
      <c r="B18" s="52" t="s">
        <v>131</v>
      </c>
      <c r="C18" s="81">
        <v>926955</v>
      </c>
      <c r="D18" s="81">
        <v>780040</v>
      </c>
      <c r="E18" s="81">
        <v>2492981</v>
      </c>
      <c r="F18" s="81">
        <v>3273021</v>
      </c>
    </row>
    <row r="19" spans="1:6" ht="12.75">
      <c r="A19" s="39"/>
      <c r="B19" s="52" t="s">
        <v>89</v>
      </c>
      <c r="C19" s="81">
        <v>111806</v>
      </c>
      <c r="D19" s="81"/>
      <c r="E19" s="81"/>
      <c r="F19" s="81"/>
    </row>
    <row r="20" spans="1:6" ht="12.75">
      <c r="A20" s="39"/>
      <c r="B20" s="52" t="s">
        <v>90</v>
      </c>
      <c r="C20" s="165">
        <v>882475</v>
      </c>
      <c r="D20" s="81"/>
      <c r="E20" s="81"/>
      <c r="F20" s="81"/>
    </row>
    <row r="21" spans="1:6" ht="12.75">
      <c r="A21" s="40"/>
      <c r="B21" s="53" t="s">
        <v>91</v>
      </c>
      <c r="C21" s="91">
        <v>1057325</v>
      </c>
      <c r="D21" s="91">
        <v>3120163</v>
      </c>
      <c r="E21" s="91">
        <v>9971925</v>
      </c>
      <c r="F21" s="91">
        <v>13092088</v>
      </c>
    </row>
    <row r="22" spans="1:6" ht="12.75">
      <c r="A22" s="59"/>
      <c r="B22" s="39" t="s">
        <v>111</v>
      </c>
      <c r="C22" s="95">
        <v>2096086</v>
      </c>
      <c r="D22" s="95">
        <v>3900203</v>
      </c>
      <c r="E22" s="95">
        <v>12464906</v>
      </c>
      <c r="F22" s="95">
        <v>16365109</v>
      </c>
    </row>
    <row r="23" spans="1:6" ht="12.75">
      <c r="A23" s="39"/>
      <c r="B23" s="52" t="s">
        <v>131</v>
      </c>
      <c r="C23" s="81">
        <v>926955</v>
      </c>
      <c r="D23" s="81">
        <v>780040</v>
      </c>
      <c r="E23" s="81">
        <v>2492981</v>
      </c>
      <c r="F23" s="81">
        <v>3273021</v>
      </c>
    </row>
    <row r="24" spans="1:6" ht="12.75">
      <c r="A24" s="39"/>
      <c r="B24" s="52" t="s">
        <v>89</v>
      </c>
      <c r="C24" s="81">
        <v>111806</v>
      </c>
      <c r="D24" s="81"/>
      <c r="E24" s="81"/>
      <c r="F24" s="81"/>
    </row>
    <row r="25" spans="1:6" ht="12.75">
      <c r="A25" s="39"/>
      <c r="B25" s="52" t="s">
        <v>90</v>
      </c>
      <c r="C25" s="165">
        <v>882475</v>
      </c>
      <c r="D25" s="81"/>
      <c r="E25" s="81"/>
      <c r="F25" s="81"/>
    </row>
    <row r="26" spans="1:6" ht="12.75">
      <c r="A26" s="40"/>
      <c r="B26" s="53" t="s">
        <v>91</v>
      </c>
      <c r="C26" s="91">
        <v>1057325</v>
      </c>
      <c r="D26" s="91">
        <v>3120163</v>
      </c>
      <c r="E26" s="91">
        <v>9971925</v>
      </c>
      <c r="F26" s="91">
        <v>13092088</v>
      </c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G4" sqref="G4"/>
    </sheetView>
  </sheetViews>
  <sheetFormatPr defaultColWidth="9.00390625" defaultRowHeight="12.75"/>
  <cols>
    <col min="1" max="1" width="4.625" style="44" customWidth="1"/>
    <col min="2" max="2" width="37.125" style="44" customWidth="1"/>
    <col min="3" max="4" width="9.125" style="44" customWidth="1"/>
    <col min="5" max="5" width="29.875" style="44" customWidth="1"/>
    <col min="6" max="6" width="9.75390625" style="44" customWidth="1"/>
    <col min="7" max="7" width="9.875" style="44" customWidth="1"/>
    <col min="8" max="8" width="9.125" style="44" customWidth="1"/>
    <col min="9" max="10" width="9.875" style="44" bestFit="1" customWidth="1"/>
    <col min="11" max="16384" width="9.125" style="44" customWidth="1"/>
  </cols>
  <sheetData>
    <row r="1" s="56" customFormat="1" ht="12">
      <c r="G1" s="56" t="s">
        <v>140</v>
      </c>
    </row>
    <row r="2" s="56" customFormat="1" ht="12">
      <c r="G2" s="56" t="s">
        <v>437</v>
      </c>
    </row>
    <row r="3" s="56" customFormat="1" ht="12">
      <c r="G3" s="56" t="s">
        <v>194</v>
      </c>
    </row>
    <row r="4" s="56" customFormat="1" ht="12">
      <c r="G4" s="56" t="s">
        <v>439</v>
      </c>
    </row>
    <row r="6" spans="1:10" ht="25.5" customHeight="1">
      <c r="A6" s="222" t="s">
        <v>420</v>
      </c>
      <c r="B6" s="222"/>
      <c r="C6" s="222"/>
      <c r="D6" s="222"/>
      <c r="E6" s="222"/>
      <c r="F6" s="222"/>
      <c r="G6" s="222"/>
      <c r="H6" s="222"/>
      <c r="I6" s="222"/>
      <c r="J6" s="222"/>
    </row>
    <row r="7" ht="12.75">
      <c r="J7" s="58" t="s">
        <v>5</v>
      </c>
    </row>
    <row r="8" spans="1:10" ht="35.25" customHeight="1">
      <c r="A8" s="225" t="s">
        <v>79</v>
      </c>
      <c r="B8" s="225" t="s">
        <v>80</v>
      </c>
      <c r="C8" s="225" t="s">
        <v>6</v>
      </c>
      <c r="D8" s="225" t="s">
        <v>7</v>
      </c>
      <c r="E8" s="223" t="s">
        <v>81</v>
      </c>
      <c r="F8" s="224"/>
      <c r="G8" s="225" t="s">
        <v>82</v>
      </c>
      <c r="H8" s="223" t="s">
        <v>83</v>
      </c>
      <c r="I8" s="227"/>
      <c r="J8" s="224"/>
    </row>
    <row r="9" spans="1:10" ht="27.75" customHeight="1">
      <c r="A9" s="226"/>
      <c r="B9" s="226"/>
      <c r="C9" s="226"/>
      <c r="D9" s="226"/>
      <c r="E9" s="51" t="s">
        <v>87</v>
      </c>
      <c r="F9" s="51" t="s">
        <v>78</v>
      </c>
      <c r="G9" s="226"/>
      <c r="H9" s="51" t="s">
        <v>84</v>
      </c>
      <c r="I9" s="51" t="s">
        <v>85</v>
      </c>
      <c r="J9" s="51" t="s">
        <v>86</v>
      </c>
    </row>
    <row r="10" spans="1:10" ht="12.75">
      <c r="A10" s="38" t="s">
        <v>17</v>
      </c>
      <c r="B10" s="38" t="s">
        <v>361</v>
      </c>
      <c r="C10" s="38">
        <v>921</v>
      </c>
      <c r="D10" s="38">
        <v>92109</v>
      </c>
      <c r="E10" s="38" t="s">
        <v>88</v>
      </c>
      <c r="F10" s="148">
        <v>241960</v>
      </c>
      <c r="G10" s="148">
        <v>238300</v>
      </c>
      <c r="H10" s="38"/>
      <c r="I10" s="38"/>
      <c r="J10" s="38"/>
    </row>
    <row r="11" spans="1:10" ht="12.75">
      <c r="A11" s="39"/>
      <c r="B11" s="39" t="s">
        <v>364</v>
      </c>
      <c r="C11" s="39">
        <v>851</v>
      </c>
      <c r="D11" s="39">
        <v>85154</v>
      </c>
      <c r="E11" s="54" t="s">
        <v>131</v>
      </c>
      <c r="F11" s="90">
        <v>63373</v>
      </c>
      <c r="G11" s="90">
        <v>59713</v>
      </c>
      <c r="H11" s="39"/>
      <c r="I11" s="39"/>
      <c r="J11" s="39"/>
    </row>
    <row r="12" spans="1:10" ht="12.75">
      <c r="A12" s="39"/>
      <c r="B12" s="39" t="s">
        <v>362</v>
      </c>
      <c r="C12" s="39"/>
      <c r="D12" s="39"/>
      <c r="E12" s="54"/>
      <c r="F12" s="81"/>
      <c r="G12" s="81"/>
      <c r="H12" s="39"/>
      <c r="I12" s="39"/>
      <c r="J12" s="39"/>
    </row>
    <row r="13" spans="1:10" ht="12.75">
      <c r="A13" s="39"/>
      <c r="B13" s="39" t="s">
        <v>365</v>
      </c>
      <c r="C13" s="39"/>
      <c r="D13" s="39"/>
      <c r="E13" s="54" t="s">
        <v>89</v>
      </c>
      <c r="F13" s="81"/>
      <c r="G13" s="81"/>
      <c r="H13" s="39"/>
      <c r="I13" s="39"/>
      <c r="J13" s="39"/>
    </row>
    <row r="14" spans="1:10" ht="12.75">
      <c r="A14" s="39"/>
      <c r="B14" s="39" t="s">
        <v>363</v>
      </c>
      <c r="C14" s="39"/>
      <c r="D14" s="39"/>
      <c r="E14" s="54"/>
      <c r="F14" s="81"/>
      <c r="G14" s="81"/>
      <c r="H14" s="39"/>
      <c r="I14" s="39"/>
      <c r="J14" s="39"/>
    </row>
    <row r="15" spans="1:10" ht="12.75">
      <c r="A15" s="39"/>
      <c r="B15" s="39" t="s">
        <v>366</v>
      </c>
      <c r="C15" s="39"/>
      <c r="D15" s="39"/>
      <c r="E15" s="54" t="s">
        <v>90</v>
      </c>
      <c r="F15" s="81"/>
      <c r="G15" s="165">
        <v>175659</v>
      </c>
      <c r="H15" s="39"/>
      <c r="I15" s="39"/>
      <c r="J15" s="39"/>
    </row>
    <row r="16" spans="1:10" ht="12.75">
      <c r="A16" s="39"/>
      <c r="B16" s="39" t="s">
        <v>367</v>
      </c>
      <c r="C16" s="39"/>
      <c r="D16" s="39"/>
      <c r="E16" s="54" t="s">
        <v>91</v>
      </c>
      <c r="F16" s="81">
        <v>178587</v>
      </c>
      <c r="G16" s="81">
        <v>178587</v>
      </c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81"/>
      <c r="G17" s="81"/>
      <c r="H17" s="39"/>
      <c r="I17" s="39"/>
      <c r="J17" s="39"/>
    </row>
    <row r="18" spans="1:10" ht="12.75">
      <c r="A18" s="38" t="s">
        <v>18</v>
      </c>
      <c r="B18" s="38" t="s">
        <v>368</v>
      </c>
      <c r="C18" s="38">
        <v>900</v>
      </c>
      <c r="D18" s="38">
        <v>90001</v>
      </c>
      <c r="E18" s="38" t="s">
        <v>88</v>
      </c>
      <c r="F18" s="82">
        <v>1152261</v>
      </c>
      <c r="G18" s="82">
        <v>1127000</v>
      </c>
      <c r="H18" s="38"/>
      <c r="I18" s="38"/>
      <c r="J18" s="38"/>
    </row>
    <row r="19" spans="1:10" ht="12.75">
      <c r="A19" s="39"/>
      <c r="B19" s="39" t="s">
        <v>369</v>
      </c>
      <c r="C19" s="39"/>
      <c r="D19" s="39"/>
      <c r="E19" s="54" t="s">
        <v>131</v>
      </c>
      <c r="F19" s="81">
        <v>313717</v>
      </c>
      <c r="G19" s="81">
        <v>288456</v>
      </c>
      <c r="H19" s="39"/>
      <c r="I19" s="39"/>
      <c r="J19" s="39"/>
    </row>
    <row r="20" spans="1:10" ht="12.75">
      <c r="A20" s="39"/>
      <c r="B20" s="39" t="s">
        <v>370</v>
      </c>
      <c r="C20" s="39"/>
      <c r="D20" s="39"/>
      <c r="E20" s="54" t="s">
        <v>89</v>
      </c>
      <c r="F20" s="81">
        <v>111806</v>
      </c>
      <c r="G20" s="81">
        <v>111806</v>
      </c>
      <c r="H20" s="39"/>
      <c r="I20" s="39"/>
      <c r="J20" s="39"/>
    </row>
    <row r="21" spans="1:10" ht="12.75">
      <c r="A21" s="39"/>
      <c r="B21" s="39" t="s">
        <v>371</v>
      </c>
      <c r="C21" s="39"/>
      <c r="D21" s="39"/>
      <c r="E21" s="54" t="s">
        <v>90</v>
      </c>
      <c r="F21" s="81"/>
      <c r="G21" s="165">
        <v>706816</v>
      </c>
      <c r="H21" s="39"/>
      <c r="I21" s="39"/>
      <c r="J21" s="39"/>
    </row>
    <row r="22" spans="1:10" ht="12.75">
      <c r="A22" s="39"/>
      <c r="B22" s="39" t="s">
        <v>372</v>
      </c>
      <c r="C22" s="39"/>
      <c r="D22" s="39"/>
      <c r="E22" s="54" t="s">
        <v>91</v>
      </c>
      <c r="F22" s="81">
        <v>726738</v>
      </c>
      <c r="G22" s="81">
        <v>726738</v>
      </c>
      <c r="H22" s="39"/>
      <c r="I22" s="39"/>
      <c r="J22" s="39"/>
    </row>
    <row r="23" spans="1:10" ht="12.75">
      <c r="A23" s="40"/>
      <c r="B23" s="40" t="s">
        <v>373</v>
      </c>
      <c r="C23" s="40"/>
      <c r="D23" s="40"/>
      <c r="E23" s="40"/>
      <c r="F23" s="91"/>
      <c r="G23" s="91"/>
      <c r="H23" s="40"/>
      <c r="I23" s="40"/>
      <c r="J23" s="40"/>
    </row>
    <row r="24" spans="1:10" ht="12.75">
      <c r="A24" s="39" t="s">
        <v>19</v>
      </c>
      <c r="B24" s="39" t="s">
        <v>374</v>
      </c>
      <c r="C24" s="39">
        <v>900</v>
      </c>
      <c r="D24" s="39">
        <v>90001</v>
      </c>
      <c r="E24" s="39" t="s">
        <v>88</v>
      </c>
      <c r="F24" s="82">
        <v>6098643</v>
      </c>
      <c r="G24" s="82">
        <v>80000</v>
      </c>
      <c r="H24" s="82"/>
      <c r="I24" s="82">
        <v>2000000</v>
      </c>
      <c r="J24" s="82">
        <v>2000000</v>
      </c>
    </row>
    <row r="25" spans="1:10" ht="12.75">
      <c r="A25" s="39"/>
      <c r="B25" s="39" t="s">
        <v>375</v>
      </c>
      <c r="C25" s="39"/>
      <c r="D25" s="39"/>
      <c r="E25" s="54" t="s">
        <v>131</v>
      </c>
      <c r="F25" s="81">
        <v>1298643</v>
      </c>
      <c r="G25" s="81">
        <v>80000</v>
      </c>
      <c r="H25" s="81"/>
      <c r="I25" s="81">
        <v>400000</v>
      </c>
      <c r="J25" s="81">
        <v>400000</v>
      </c>
    </row>
    <row r="26" spans="1:10" ht="12.75">
      <c r="A26" s="39"/>
      <c r="B26" s="39" t="s">
        <v>376</v>
      </c>
      <c r="C26" s="39"/>
      <c r="D26" s="39"/>
      <c r="E26" s="54" t="s">
        <v>89</v>
      </c>
      <c r="F26" s="81"/>
      <c r="G26" s="81"/>
      <c r="H26" s="81"/>
      <c r="I26" s="81"/>
      <c r="J26" s="81"/>
    </row>
    <row r="27" spans="1:10" ht="12.75">
      <c r="A27" s="39"/>
      <c r="B27" s="39" t="s">
        <v>377</v>
      </c>
      <c r="C27" s="39"/>
      <c r="D27" s="39"/>
      <c r="E27" s="54" t="s">
        <v>90</v>
      </c>
      <c r="F27" s="81"/>
      <c r="G27" s="81"/>
      <c r="H27" s="81"/>
      <c r="I27" s="81"/>
      <c r="J27" s="81"/>
    </row>
    <row r="28" spans="1:10" ht="12.75">
      <c r="A28" s="39"/>
      <c r="B28" s="39" t="s">
        <v>378</v>
      </c>
      <c r="C28" s="39"/>
      <c r="D28" s="39"/>
      <c r="E28" s="54" t="s">
        <v>91</v>
      </c>
      <c r="F28" s="81">
        <v>4800000</v>
      </c>
      <c r="G28" s="81"/>
      <c r="H28" s="81"/>
      <c r="I28" s="81">
        <v>1600000</v>
      </c>
      <c r="J28" s="81">
        <v>1600000</v>
      </c>
    </row>
    <row r="29" spans="1:10" ht="12.75">
      <c r="A29" s="38" t="s">
        <v>20</v>
      </c>
      <c r="B29" s="38" t="s">
        <v>379</v>
      </c>
      <c r="C29" s="38">
        <v>921</v>
      </c>
      <c r="D29" s="38">
        <v>92120</v>
      </c>
      <c r="E29" s="38" t="s">
        <v>88</v>
      </c>
      <c r="F29" s="82">
        <v>9136243</v>
      </c>
      <c r="G29" s="82">
        <v>214000</v>
      </c>
      <c r="H29" s="82">
        <v>1686567</v>
      </c>
      <c r="I29" s="82">
        <v>4852379</v>
      </c>
      <c r="J29" s="82">
        <v>6538946</v>
      </c>
    </row>
    <row r="30" spans="1:10" ht="12.75">
      <c r="A30" s="39"/>
      <c r="B30" s="39" t="s">
        <v>380</v>
      </c>
      <c r="C30" s="39"/>
      <c r="D30" s="39"/>
      <c r="E30" s="54" t="s">
        <v>131</v>
      </c>
      <c r="F30" s="81">
        <v>1853249</v>
      </c>
      <c r="G30" s="81">
        <v>138000</v>
      </c>
      <c r="H30" s="81">
        <v>337313</v>
      </c>
      <c r="I30" s="81">
        <v>970476</v>
      </c>
      <c r="J30" s="81">
        <v>1307789</v>
      </c>
    </row>
    <row r="31" spans="1:10" ht="12.75">
      <c r="A31" s="39"/>
      <c r="B31" s="39" t="s">
        <v>381</v>
      </c>
      <c r="C31" s="39"/>
      <c r="D31" s="39"/>
      <c r="E31" s="54" t="s">
        <v>89</v>
      </c>
      <c r="F31" s="81"/>
      <c r="G31" s="81"/>
      <c r="H31" s="81"/>
      <c r="I31" s="81"/>
      <c r="J31" s="81"/>
    </row>
    <row r="32" spans="1:10" ht="12.75">
      <c r="A32" s="39"/>
      <c r="B32" s="39" t="s">
        <v>382</v>
      </c>
      <c r="C32" s="39"/>
      <c r="D32" s="39"/>
      <c r="E32" s="54" t="s">
        <v>90</v>
      </c>
      <c r="F32" s="81"/>
      <c r="G32" s="81"/>
      <c r="H32" s="81"/>
      <c r="I32" s="81"/>
      <c r="J32" s="81"/>
    </row>
    <row r="33" spans="1:10" ht="12.75">
      <c r="A33" s="39"/>
      <c r="B33" s="39" t="s">
        <v>383</v>
      </c>
      <c r="C33" s="39"/>
      <c r="D33" s="39"/>
      <c r="E33" s="54" t="s">
        <v>91</v>
      </c>
      <c r="F33" s="81">
        <v>7282994</v>
      </c>
      <c r="G33" s="81">
        <v>76000</v>
      </c>
      <c r="H33" s="81">
        <v>1349254</v>
      </c>
      <c r="I33" s="81">
        <v>3881903</v>
      </c>
      <c r="J33" s="81">
        <v>5231157</v>
      </c>
    </row>
    <row r="34" spans="1:10" ht="12.75">
      <c r="A34" s="40"/>
      <c r="B34" s="40" t="s">
        <v>384</v>
      </c>
      <c r="C34" s="40"/>
      <c r="D34" s="40"/>
      <c r="E34" s="40"/>
      <c r="F34" s="91"/>
      <c r="G34" s="91"/>
      <c r="H34" s="91"/>
      <c r="I34" s="91"/>
      <c r="J34" s="91"/>
    </row>
    <row r="35" spans="1:10" ht="12.75">
      <c r="A35" s="39" t="s">
        <v>21</v>
      </c>
      <c r="B35" s="39" t="s">
        <v>421</v>
      </c>
      <c r="C35" s="39">
        <v>921</v>
      </c>
      <c r="D35" s="39">
        <v>92109</v>
      </c>
      <c r="E35" s="38" t="s">
        <v>88</v>
      </c>
      <c r="F35" s="82">
        <v>8949760</v>
      </c>
      <c r="G35" s="82">
        <v>240000</v>
      </c>
      <c r="H35" s="82">
        <v>2000000</v>
      </c>
      <c r="I35" s="82">
        <v>4000000</v>
      </c>
      <c r="J35" s="82">
        <v>6000000</v>
      </c>
    </row>
    <row r="36" spans="1:10" ht="12.75">
      <c r="A36" s="39"/>
      <c r="B36" s="39" t="s">
        <v>422</v>
      </c>
      <c r="C36" s="39"/>
      <c r="D36" s="39"/>
      <c r="E36" s="54" t="s">
        <v>131</v>
      </c>
      <c r="F36" s="81">
        <v>1989760</v>
      </c>
      <c r="G36" s="81">
        <v>240000</v>
      </c>
      <c r="H36" s="81">
        <v>400000</v>
      </c>
      <c r="I36" s="81">
        <v>800000</v>
      </c>
      <c r="J36" s="81">
        <v>1200000</v>
      </c>
    </row>
    <row r="37" spans="1:10" ht="12.75">
      <c r="A37" s="39"/>
      <c r="B37" s="39" t="s">
        <v>423</v>
      </c>
      <c r="C37" s="39"/>
      <c r="D37" s="39"/>
      <c r="E37" s="54" t="s">
        <v>89</v>
      </c>
      <c r="F37" s="81"/>
      <c r="G37" s="81"/>
      <c r="H37" s="81"/>
      <c r="I37" s="81"/>
      <c r="J37" s="81"/>
    </row>
    <row r="38" spans="1:10" ht="12.75">
      <c r="A38" s="39"/>
      <c r="B38" s="39" t="s">
        <v>424</v>
      </c>
      <c r="C38" s="39"/>
      <c r="D38" s="39"/>
      <c r="E38" s="54" t="s">
        <v>90</v>
      </c>
      <c r="F38" s="81"/>
      <c r="G38" s="81"/>
      <c r="H38" s="81"/>
      <c r="I38" s="81"/>
      <c r="J38" s="81"/>
    </row>
    <row r="39" spans="1:10" ht="12.75">
      <c r="A39" s="39"/>
      <c r="B39" s="44" t="s">
        <v>425</v>
      </c>
      <c r="C39" s="39"/>
      <c r="D39" s="39"/>
      <c r="E39" s="54" t="s">
        <v>91</v>
      </c>
      <c r="F39" s="81">
        <v>6960000</v>
      </c>
      <c r="G39" s="81"/>
      <c r="H39" s="81">
        <v>1600000</v>
      </c>
      <c r="I39" s="81">
        <v>3200000</v>
      </c>
      <c r="J39" s="81">
        <v>4800000</v>
      </c>
    </row>
    <row r="40" spans="1:10" ht="12.75">
      <c r="A40" s="39"/>
      <c r="B40" s="39" t="s">
        <v>426</v>
      </c>
      <c r="C40" s="39"/>
      <c r="D40" s="39"/>
      <c r="E40" s="54"/>
      <c r="F40" s="81"/>
      <c r="G40" s="81"/>
      <c r="H40" s="81"/>
      <c r="I40" s="81"/>
      <c r="J40" s="81"/>
    </row>
    <row r="41" spans="1:10" ht="12.75">
      <c r="A41" s="40"/>
      <c r="B41" s="40" t="s">
        <v>427</v>
      </c>
      <c r="C41" s="40"/>
      <c r="D41" s="40"/>
      <c r="E41" s="40"/>
      <c r="F41" s="91"/>
      <c r="G41" s="91"/>
      <c r="H41" s="91"/>
      <c r="I41" s="91"/>
      <c r="J41" s="91"/>
    </row>
    <row r="42" spans="1:10" ht="12.75">
      <c r="A42" s="39" t="s">
        <v>22</v>
      </c>
      <c r="B42" s="39" t="s">
        <v>374</v>
      </c>
      <c r="C42" s="39">
        <v>801</v>
      </c>
      <c r="D42" s="39">
        <v>80101</v>
      </c>
      <c r="E42" s="38" t="s">
        <v>88</v>
      </c>
      <c r="F42" s="82">
        <v>2039053</v>
      </c>
      <c r="G42" s="82">
        <v>196786</v>
      </c>
      <c r="H42" s="82">
        <v>213636</v>
      </c>
      <c r="I42" s="82">
        <v>1612527</v>
      </c>
      <c r="J42" s="82">
        <v>1826163</v>
      </c>
    </row>
    <row r="43" spans="1:10" ht="12.75">
      <c r="A43" s="39"/>
      <c r="B43" s="39" t="s">
        <v>375</v>
      </c>
      <c r="C43" s="39"/>
      <c r="D43" s="39"/>
      <c r="E43" s="54" t="s">
        <v>131</v>
      </c>
      <c r="F43" s="81">
        <v>407811</v>
      </c>
      <c r="G43" s="81">
        <v>120786</v>
      </c>
      <c r="H43" s="81">
        <v>42727</v>
      </c>
      <c r="I43" s="81">
        <v>322505</v>
      </c>
      <c r="J43" s="81">
        <v>365232</v>
      </c>
    </row>
    <row r="44" spans="1:10" ht="12.75">
      <c r="A44" s="39"/>
      <c r="B44" s="39" t="s">
        <v>376</v>
      </c>
      <c r="C44" s="39"/>
      <c r="D44" s="39"/>
      <c r="E44" s="54" t="s">
        <v>89</v>
      </c>
      <c r="F44" s="81"/>
      <c r="G44" s="81"/>
      <c r="H44" s="81"/>
      <c r="I44" s="81"/>
      <c r="J44" s="81"/>
    </row>
    <row r="45" spans="1:10" ht="12.75">
      <c r="A45" s="39"/>
      <c r="B45" s="39" t="s">
        <v>389</v>
      </c>
      <c r="C45" s="39"/>
      <c r="D45" s="39"/>
      <c r="E45" s="54" t="s">
        <v>90</v>
      </c>
      <c r="F45" s="81"/>
      <c r="G45" s="81"/>
      <c r="H45" s="81"/>
      <c r="I45" s="81"/>
      <c r="J45" s="81"/>
    </row>
    <row r="46" spans="1:10" ht="12.75">
      <c r="A46" s="39"/>
      <c r="B46" s="39" t="s">
        <v>390</v>
      </c>
      <c r="C46" s="39"/>
      <c r="D46" s="39"/>
      <c r="E46" s="54" t="s">
        <v>91</v>
      </c>
      <c r="F46" s="81">
        <v>1631242</v>
      </c>
      <c r="G46" s="81">
        <v>76000</v>
      </c>
      <c r="H46" s="81">
        <v>170909</v>
      </c>
      <c r="I46" s="81">
        <v>1290022</v>
      </c>
      <c r="J46" s="81">
        <v>1460931</v>
      </c>
    </row>
    <row r="47" spans="1:10" ht="12.75">
      <c r="A47" s="40"/>
      <c r="B47" s="40" t="s">
        <v>391</v>
      </c>
      <c r="C47" s="40"/>
      <c r="D47" s="40"/>
      <c r="E47" s="40"/>
      <c r="F47" s="91"/>
      <c r="G47" s="91"/>
      <c r="H47" s="91"/>
      <c r="I47" s="91"/>
      <c r="J47" s="91"/>
    </row>
    <row r="48" spans="1:10" ht="12.75">
      <c r="A48" s="39"/>
      <c r="B48" s="39" t="s">
        <v>92</v>
      </c>
      <c r="C48" s="39"/>
      <c r="D48" s="39"/>
      <c r="E48" s="39"/>
      <c r="F48" s="82">
        <f>SUM(F10+F18+F24+F29+F35+F42)</f>
        <v>27617920</v>
      </c>
      <c r="G48" s="82">
        <f>SUM(G10+G18+G24+G29+G35+G42)</f>
        <v>2096086</v>
      </c>
      <c r="H48" s="82">
        <f>SUM(H29+H35+H42)</f>
        <v>3900203</v>
      </c>
      <c r="I48" s="82">
        <f>SUM(I24+I29+I35+I42)</f>
        <v>12464906</v>
      </c>
      <c r="J48" s="82">
        <f>SUM(J24+J29+J35+J42)</f>
        <v>16365109</v>
      </c>
    </row>
    <row r="49" spans="1:10" ht="12.75">
      <c r="A49" s="39"/>
      <c r="B49" s="52" t="s">
        <v>131</v>
      </c>
      <c r="C49" s="39"/>
      <c r="D49" s="39"/>
      <c r="E49" s="39"/>
      <c r="F49" s="81">
        <f>SUM(F11+F19+F25+F30+F36+F43)</f>
        <v>5926553</v>
      </c>
      <c r="G49" s="81">
        <v>926955</v>
      </c>
      <c r="H49" s="81">
        <f>SUM(H30+H36+H43)</f>
        <v>780040</v>
      </c>
      <c r="I49" s="81">
        <f>SUM(I25+I30+I36+I43)</f>
        <v>2492981</v>
      </c>
      <c r="J49" s="81">
        <f>SUM(J25+J30+J36+J43)</f>
        <v>3273021</v>
      </c>
    </row>
    <row r="50" spans="1:10" ht="12.75">
      <c r="A50" s="39"/>
      <c r="B50" s="52" t="s">
        <v>89</v>
      </c>
      <c r="C50" s="39"/>
      <c r="D50" s="39"/>
      <c r="E50" s="39"/>
      <c r="F50" s="81">
        <f>SUM(F13+F20+F26+F37+F44)</f>
        <v>111806</v>
      </c>
      <c r="G50" s="81">
        <f>SUM(G13+G20+G26+G31+G37+G44)</f>
        <v>111806</v>
      </c>
      <c r="H50" s="81"/>
      <c r="I50" s="81"/>
      <c r="J50" s="81"/>
    </row>
    <row r="51" spans="1:10" ht="12.75">
      <c r="A51" s="39"/>
      <c r="B51" s="52" t="s">
        <v>90</v>
      </c>
      <c r="C51" s="39"/>
      <c r="D51" s="39"/>
      <c r="E51" s="39"/>
      <c r="F51" s="81">
        <f>SUM(F15+F21+F27+F32+F38+F45)</f>
        <v>0</v>
      </c>
      <c r="G51" s="165">
        <f>SUM(G15+G21+G27+G32+G38+G45)</f>
        <v>882475</v>
      </c>
      <c r="H51" s="81"/>
      <c r="I51" s="81"/>
      <c r="J51" s="81"/>
    </row>
    <row r="52" spans="1:10" ht="12.75">
      <c r="A52" s="40"/>
      <c r="B52" s="53" t="s">
        <v>91</v>
      </c>
      <c r="C52" s="40"/>
      <c r="D52" s="40"/>
      <c r="E52" s="40"/>
      <c r="F52" s="91">
        <f>SUM(F16+F22+F33+F39+F28+F46)</f>
        <v>21579561</v>
      </c>
      <c r="G52" s="91">
        <f>SUM(G16+G22+G33+G39+G46)</f>
        <v>1057325</v>
      </c>
      <c r="H52" s="91">
        <f>SUM(H33+H39+H46)</f>
        <v>3120163</v>
      </c>
      <c r="I52" s="91">
        <f>SUM(I28+I33+I39+I46)</f>
        <v>9971925</v>
      </c>
      <c r="J52" s="91">
        <f>SUM(J28+J33+J39+J46)</f>
        <v>13092088</v>
      </c>
    </row>
    <row r="53" spans="6:7" ht="12.75">
      <c r="F53" s="138"/>
      <c r="G53" s="138"/>
    </row>
    <row r="54" spans="6:7" ht="12.75">
      <c r="F54" s="138"/>
      <c r="G54" s="138"/>
    </row>
    <row r="55" spans="6:7" ht="12.75">
      <c r="F55" s="138"/>
      <c r="G55" s="138"/>
    </row>
    <row r="56" spans="6:7" ht="12.75">
      <c r="F56" s="138"/>
      <c r="G56" s="138"/>
    </row>
    <row r="57" spans="6:7" ht="12.75">
      <c r="F57" s="138"/>
      <c r="G57" s="138"/>
    </row>
    <row r="58" spans="6:7" ht="12.75">
      <c r="F58" s="138"/>
      <c r="G58" s="138"/>
    </row>
    <row r="59" spans="6:7" ht="12.75">
      <c r="F59" s="138"/>
      <c r="G59" s="138"/>
    </row>
    <row r="60" spans="6:7" ht="12.75">
      <c r="F60" s="138"/>
      <c r="G60" s="138"/>
    </row>
    <row r="61" spans="6:7" ht="12.75">
      <c r="F61" s="138"/>
      <c r="G61" s="138"/>
    </row>
    <row r="62" spans="6:7" ht="12.75">
      <c r="F62" s="138"/>
      <c r="G62" s="138"/>
    </row>
    <row r="63" spans="6:7" ht="12.75">
      <c r="F63" s="138"/>
      <c r="G63" s="138"/>
    </row>
    <row r="64" spans="6:7" ht="12.75">
      <c r="F64" s="138"/>
      <c r="G64" s="138"/>
    </row>
    <row r="65" spans="6:7" ht="12.75">
      <c r="F65" s="138"/>
      <c r="G65" s="138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5" zoomScaleNormal="75" workbookViewId="0" topLeftCell="A1">
      <selection activeCell="J4" sqref="J4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1.75390625" style="1" customWidth="1"/>
    <col min="5" max="5" width="11.625" style="1" customWidth="1"/>
    <col min="6" max="6" width="13.125" style="1" customWidth="1"/>
    <col min="7" max="7" width="11.25390625" style="1" customWidth="1"/>
    <col min="8" max="8" width="11.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56" customFormat="1" ht="12">
      <c r="J1" s="56" t="s">
        <v>102</v>
      </c>
    </row>
    <row r="2" s="56" customFormat="1" ht="12">
      <c r="J2" s="56" t="s">
        <v>437</v>
      </c>
    </row>
    <row r="3" spans="7:10" s="56" customFormat="1" ht="12">
      <c r="G3" s="57"/>
      <c r="J3" s="56" t="s">
        <v>194</v>
      </c>
    </row>
    <row r="4" s="56" customFormat="1" ht="12">
      <c r="J4" s="56" t="s">
        <v>439</v>
      </c>
    </row>
    <row r="6" spans="1:12" ht="15.75" customHeight="1">
      <c r="A6" s="180" t="s">
        <v>100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8" spans="11:12" ht="15.75">
      <c r="K8" s="3"/>
      <c r="L8" s="3" t="s">
        <v>5</v>
      </c>
    </row>
    <row r="9" spans="1:12" s="25" customFormat="1" ht="16.5" customHeight="1">
      <c r="A9" s="206" t="s">
        <v>1</v>
      </c>
      <c r="B9" s="206" t="s">
        <v>32</v>
      </c>
      <c r="C9" s="206" t="s">
        <v>31</v>
      </c>
      <c r="D9" s="207" t="s">
        <v>97</v>
      </c>
      <c r="E9" s="206" t="s">
        <v>15</v>
      </c>
      <c r="F9" s="212" t="s">
        <v>33</v>
      </c>
      <c r="G9" s="213"/>
      <c r="H9" s="206" t="s">
        <v>8</v>
      </c>
      <c r="I9" s="206" t="s">
        <v>4</v>
      </c>
      <c r="J9" s="206"/>
      <c r="K9" s="206"/>
      <c r="L9" s="207" t="s">
        <v>98</v>
      </c>
    </row>
    <row r="10" spans="1:12" s="21" customFormat="1" ht="51">
      <c r="A10" s="206"/>
      <c r="B10" s="206"/>
      <c r="C10" s="206"/>
      <c r="D10" s="209"/>
      <c r="E10" s="206"/>
      <c r="F10" s="18" t="s">
        <v>45</v>
      </c>
      <c r="G10" s="18" t="s">
        <v>46</v>
      </c>
      <c r="H10" s="206"/>
      <c r="I10" s="18" t="s">
        <v>34</v>
      </c>
      <c r="J10" s="18" t="s">
        <v>35</v>
      </c>
      <c r="K10" s="18" t="s">
        <v>36</v>
      </c>
      <c r="L10" s="209"/>
    </row>
    <row r="11" spans="1:12" s="13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26.25">
      <c r="A12" s="38" t="s">
        <v>17</v>
      </c>
      <c r="B12" s="16" t="s">
        <v>44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.75">
      <c r="A13" s="39"/>
      <c r="B13" s="39"/>
      <c r="C13" s="39" t="s">
        <v>52</v>
      </c>
      <c r="D13" s="81">
        <v>86050</v>
      </c>
      <c r="E13" s="81">
        <v>1370500</v>
      </c>
      <c r="F13" s="81"/>
      <c r="G13" s="81"/>
      <c r="H13" s="81">
        <v>1373575</v>
      </c>
      <c r="I13" s="81">
        <v>497850</v>
      </c>
      <c r="J13" s="81"/>
      <c r="K13" s="81"/>
      <c r="L13" s="81">
        <v>82975</v>
      </c>
    </row>
    <row r="14" spans="1:12" ht="15.75">
      <c r="A14" s="228" t="s">
        <v>53</v>
      </c>
      <c r="B14" s="229"/>
      <c r="C14" s="67"/>
      <c r="D14" s="82">
        <f>SUM(D13)</f>
        <v>86050</v>
      </c>
      <c r="E14" s="82">
        <f>SUM(E13)</f>
        <v>1370500</v>
      </c>
      <c r="F14" s="67"/>
      <c r="G14" s="67"/>
      <c r="H14" s="82">
        <f>SUM(H13)</f>
        <v>1373575</v>
      </c>
      <c r="I14" s="82">
        <f>SUM(I13)</f>
        <v>497850</v>
      </c>
      <c r="J14" s="67"/>
      <c r="K14" s="67"/>
      <c r="L14" s="82">
        <f>SUM(L13)</f>
        <v>82975</v>
      </c>
    </row>
    <row r="15" spans="1:12" ht="15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4"/>
      <c r="L18" s="26"/>
    </row>
    <row r="19" spans="1:12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4"/>
      <c r="L19" s="26"/>
    </row>
  </sheetData>
  <mergeCells count="11">
    <mergeCell ref="D9:D10"/>
    <mergeCell ref="A14:B14"/>
    <mergeCell ref="A9:A10"/>
    <mergeCell ref="B9:B10"/>
    <mergeCell ref="A6:L6"/>
    <mergeCell ref="C9:C10"/>
    <mergeCell ref="L9:L10"/>
    <mergeCell ref="E9:E10"/>
    <mergeCell ref="H9:H10"/>
    <mergeCell ref="I9:K9"/>
    <mergeCell ref="F9:G9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13" sqref="H13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4.00390625" style="1" customWidth="1"/>
    <col min="5" max="7" width="9.75390625" style="1" customWidth="1"/>
    <col min="8" max="16384" width="9.125" style="1" customWidth="1"/>
  </cols>
  <sheetData>
    <row r="1" s="56" customFormat="1" ht="12">
      <c r="F1" s="56" t="s">
        <v>110</v>
      </c>
    </row>
    <row r="2" spans="3:6" s="56" customFormat="1" ht="12">
      <c r="C2" s="49"/>
      <c r="D2" s="49"/>
      <c r="E2" s="49"/>
      <c r="F2" s="56" t="s">
        <v>437</v>
      </c>
    </row>
    <row r="3" s="56" customFormat="1" ht="12">
      <c r="F3" s="56" t="s">
        <v>194</v>
      </c>
    </row>
    <row r="4" s="56" customFormat="1" ht="12">
      <c r="F4" s="56" t="s">
        <v>439</v>
      </c>
    </row>
    <row r="6" spans="1:7" ht="15.75">
      <c r="A6" s="191" t="s">
        <v>62</v>
      </c>
      <c r="B6" s="191"/>
      <c r="C6" s="191"/>
      <c r="D6" s="191"/>
      <c r="E6" s="191"/>
      <c r="F6" s="191"/>
      <c r="G6" s="191"/>
    </row>
    <row r="8" spans="6:7" ht="15.75">
      <c r="F8" s="3"/>
      <c r="G8" s="3" t="s">
        <v>5</v>
      </c>
    </row>
    <row r="9" spans="1:7" s="27" customFormat="1" ht="38.25">
      <c r="A9" s="18" t="s">
        <v>1</v>
      </c>
      <c r="B9" s="18" t="s">
        <v>31</v>
      </c>
      <c r="C9" s="18" t="s">
        <v>63</v>
      </c>
      <c r="D9" s="18" t="s">
        <v>141</v>
      </c>
      <c r="E9" s="18" t="s">
        <v>48</v>
      </c>
      <c r="F9" s="18" t="s">
        <v>49</v>
      </c>
      <c r="G9" s="18" t="s">
        <v>47</v>
      </c>
    </row>
    <row r="10" spans="1:7" s="13" customFormat="1" ht="11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8" ht="74.25" customHeight="1">
      <c r="A11" s="29"/>
      <c r="B11" s="30" t="s">
        <v>54</v>
      </c>
      <c r="C11" s="19" t="s">
        <v>50</v>
      </c>
      <c r="D11" s="87">
        <v>29000</v>
      </c>
      <c r="E11" s="88">
        <v>15000</v>
      </c>
      <c r="F11" s="88">
        <v>30000</v>
      </c>
      <c r="G11" s="88">
        <v>14000</v>
      </c>
      <c r="H11" s="55"/>
    </row>
    <row r="12" spans="1:8" ht="67.5" customHeight="1">
      <c r="A12" s="5"/>
      <c r="B12" s="8"/>
      <c r="C12" s="86" t="s">
        <v>178</v>
      </c>
      <c r="D12" s="89">
        <v>29000</v>
      </c>
      <c r="E12" s="89">
        <v>15000</v>
      </c>
      <c r="F12" s="89">
        <v>30000</v>
      </c>
      <c r="G12" s="89">
        <v>14000</v>
      </c>
      <c r="H12" s="55"/>
    </row>
    <row r="13" spans="1:8" ht="73.5" customHeight="1">
      <c r="A13" s="55"/>
      <c r="B13" s="83"/>
      <c r="C13" s="84"/>
      <c r="D13" s="84"/>
      <c r="E13" s="55"/>
      <c r="F13" s="55"/>
      <c r="G13" s="55"/>
      <c r="H13" s="55"/>
    </row>
    <row r="14" spans="1:7" ht="87" customHeight="1">
      <c r="A14" s="55"/>
      <c r="B14" s="83"/>
      <c r="C14" s="84"/>
      <c r="D14" s="84"/>
      <c r="E14" s="55"/>
      <c r="F14" s="55"/>
      <c r="G14" s="55"/>
    </row>
    <row r="15" spans="1:7" ht="44.25" customHeight="1">
      <c r="A15" s="55"/>
      <c r="B15" s="83"/>
      <c r="C15" s="84"/>
      <c r="D15" s="84"/>
      <c r="E15" s="55"/>
      <c r="F15" s="55"/>
      <c r="G15" s="55"/>
    </row>
    <row r="16" spans="1:7" ht="15.75">
      <c r="A16" s="55"/>
      <c r="B16" s="85"/>
      <c r="C16" s="55"/>
      <c r="D16" s="55"/>
      <c r="E16" s="55"/>
      <c r="F16" s="55"/>
      <c r="G16" s="55"/>
    </row>
    <row r="17" spans="1:7" ht="15.75">
      <c r="A17" s="55"/>
      <c r="B17" s="85"/>
      <c r="C17" s="55"/>
      <c r="D17" s="55"/>
      <c r="E17" s="55"/>
      <c r="F17" s="55"/>
      <c r="G17" s="55"/>
    </row>
    <row r="18" spans="1:7" ht="15.75">
      <c r="A18" s="55"/>
      <c r="B18" s="85"/>
      <c r="C18" s="55"/>
      <c r="D18" s="55"/>
      <c r="E18" s="55"/>
      <c r="F18" s="55"/>
      <c r="G18" s="55"/>
    </row>
    <row r="19" spans="1:7" ht="15.75">
      <c r="A19" s="55"/>
      <c r="B19" s="85"/>
      <c r="C19" s="55"/>
      <c r="D19" s="55"/>
      <c r="E19" s="55"/>
      <c r="F19" s="55"/>
      <c r="G19" s="55"/>
    </row>
    <row r="20" spans="1:7" ht="15.75">
      <c r="A20" s="55"/>
      <c r="B20" s="85"/>
      <c r="C20" s="55"/>
      <c r="D20" s="55"/>
      <c r="E20" s="55"/>
      <c r="F20" s="55"/>
      <c r="G20" s="55"/>
    </row>
    <row r="21" spans="1:7" ht="15.75">
      <c r="A21" s="55"/>
      <c r="B21" s="85"/>
      <c r="C21" s="55"/>
      <c r="D21" s="55"/>
      <c r="E21" s="55"/>
      <c r="F21" s="55"/>
      <c r="G21" s="55"/>
    </row>
    <row r="22" spans="1:7" ht="15.75">
      <c r="A22" s="55"/>
      <c r="B22" s="85"/>
      <c r="C22" s="55"/>
      <c r="D22" s="55"/>
      <c r="E22" s="55"/>
      <c r="F22" s="55"/>
      <c r="G22" s="55"/>
    </row>
    <row r="23" spans="1:7" ht="15.75">
      <c r="A23" s="55"/>
      <c r="B23" s="85"/>
      <c r="C23" s="55"/>
      <c r="D23" s="55"/>
      <c r="E23" s="55"/>
      <c r="F23" s="55"/>
      <c r="G23" s="55"/>
    </row>
    <row r="24" spans="1:7" ht="15.75">
      <c r="A24" s="55"/>
      <c r="B24" s="85"/>
      <c r="C24" s="55"/>
      <c r="D24" s="55"/>
      <c r="E24" s="55"/>
      <c r="F24" s="55"/>
      <c r="G24" s="55"/>
    </row>
    <row r="25" spans="1:7" ht="15.75">
      <c r="A25" s="55"/>
      <c r="B25" s="85"/>
      <c r="C25" s="55"/>
      <c r="D25" s="55"/>
      <c r="E25" s="55"/>
      <c r="F25" s="55"/>
      <c r="G25" s="55"/>
    </row>
    <row r="26" spans="1:7" ht="15.75">
      <c r="A26" s="55"/>
      <c r="B26" s="85"/>
      <c r="C26" s="55"/>
      <c r="D26" s="55"/>
      <c r="E26" s="55"/>
      <c r="F26" s="55"/>
      <c r="G26" s="55"/>
    </row>
    <row r="27" ht="15.75">
      <c r="B27" s="28"/>
    </row>
    <row r="28" ht="15.75">
      <c r="E28" s="4"/>
    </row>
    <row r="29" ht="15.75">
      <c r="E29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*</cp:lastModifiedBy>
  <cp:lastPrinted>2006-04-12T08:31:12Z</cp:lastPrinted>
  <dcterms:created xsi:type="dcterms:W3CDTF">2000-10-09T19:11:55Z</dcterms:created>
  <dcterms:modified xsi:type="dcterms:W3CDTF">2006-04-12T08:32:51Z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