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Arkusz 1" sheetId="1" r:id="rId1"/>
    <sheet name="Arkusz 2" sheetId="2" r:id="rId2"/>
  </sheets>
  <definedNames>
    <definedName name="_xlnm.Print_Area" localSheetId="0">'Arkusz 1'!$A$1:$F$327</definedName>
  </definedNames>
  <calcPr fullCalcOnLoad="1"/>
</workbook>
</file>

<file path=xl/sharedStrings.xml><?xml version="1.0" encoding="utf-8"?>
<sst xmlns="http://schemas.openxmlformats.org/spreadsheetml/2006/main" count="520" uniqueCount="158">
  <si>
    <t>Dział</t>
  </si>
  <si>
    <t>Rozdział</t>
  </si>
  <si>
    <t>§</t>
  </si>
  <si>
    <t>PLANOWANA KWOTA</t>
  </si>
  <si>
    <t>UWAGI</t>
  </si>
  <si>
    <t>DOCHODÓW</t>
  </si>
  <si>
    <t>WYDATKÓW</t>
  </si>
  <si>
    <t>010</t>
  </si>
  <si>
    <t>01010</t>
  </si>
  <si>
    <t>6290</t>
  </si>
  <si>
    <t>6298</t>
  </si>
  <si>
    <t>6050</t>
  </si>
  <si>
    <t>6058</t>
  </si>
  <si>
    <t>01030</t>
  </si>
  <si>
    <t>2850</t>
  </si>
  <si>
    <t>01095</t>
  </si>
  <si>
    <t>4210</t>
  </si>
  <si>
    <t>020</t>
  </si>
  <si>
    <t>02095</t>
  </si>
  <si>
    <t>0750</t>
  </si>
  <si>
    <t>600</t>
  </si>
  <si>
    <t>60011</t>
  </si>
  <si>
    <t>60014</t>
  </si>
  <si>
    <t>60016</t>
  </si>
  <si>
    <t>4270</t>
  </si>
  <si>
    <t>4300</t>
  </si>
  <si>
    <t>4430</t>
  </si>
  <si>
    <t>700</t>
  </si>
  <si>
    <t>70005</t>
  </si>
  <si>
    <t>0470</t>
  </si>
  <si>
    <t>0870</t>
  </si>
  <si>
    <t>710</t>
  </si>
  <si>
    <t>71004</t>
  </si>
  <si>
    <t>71035</t>
  </si>
  <si>
    <t>750</t>
  </si>
  <si>
    <t>75011</t>
  </si>
  <si>
    <t>2010</t>
  </si>
  <si>
    <t>2360</t>
  </si>
  <si>
    <t>4010</t>
  </si>
  <si>
    <t>4110</t>
  </si>
  <si>
    <t>4120</t>
  </si>
  <si>
    <t>75022</t>
  </si>
  <si>
    <t>3030</t>
  </si>
  <si>
    <t>4410</t>
  </si>
  <si>
    <t>75023</t>
  </si>
  <si>
    <t>3020</t>
  </si>
  <si>
    <t>4040</t>
  </si>
  <si>
    <t>4140</t>
  </si>
  <si>
    <t>4170</t>
  </si>
  <si>
    <t>4260</t>
  </si>
  <si>
    <t>4350</t>
  </si>
  <si>
    <t>4360</t>
  </si>
  <si>
    <t>4370</t>
  </si>
  <si>
    <t>4444</t>
  </si>
  <si>
    <t>4700</t>
  </si>
  <si>
    <t>4740</t>
  </si>
  <si>
    <t>4750</t>
  </si>
  <si>
    <t>6060</t>
  </si>
  <si>
    <t>75075</t>
  </si>
  <si>
    <t>751</t>
  </si>
  <si>
    <t>75101</t>
  </si>
  <si>
    <t>754</t>
  </si>
  <si>
    <t>75403</t>
  </si>
  <si>
    <t>75412</t>
  </si>
  <si>
    <t>756</t>
  </si>
  <si>
    <t>75601</t>
  </si>
  <si>
    <t>0350</t>
  </si>
  <si>
    <t>75615</t>
  </si>
  <si>
    <t>0310</t>
  </si>
  <si>
    <t>0320</t>
  </si>
  <si>
    <t>0330</t>
  </si>
  <si>
    <t>0340</t>
  </si>
  <si>
    <t>75616</t>
  </si>
  <si>
    <t>0360</t>
  </si>
  <si>
    <t>0370</t>
  </si>
  <si>
    <t>0430</t>
  </si>
  <si>
    <t>0500</t>
  </si>
  <si>
    <t>75618</t>
  </si>
  <si>
    <t>0410</t>
  </si>
  <si>
    <t>0480</t>
  </si>
  <si>
    <t>0490</t>
  </si>
  <si>
    <t>0690</t>
  </si>
  <si>
    <t>75619</t>
  </si>
  <si>
    <t>75621</t>
  </si>
  <si>
    <t>0010</t>
  </si>
  <si>
    <t>0020</t>
  </si>
  <si>
    <t>75647</t>
  </si>
  <si>
    <t>4100</t>
  </si>
  <si>
    <t>757</t>
  </si>
  <si>
    <t>75702</t>
  </si>
  <si>
    <t>8070</t>
  </si>
  <si>
    <t>758</t>
  </si>
  <si>
    <t>75801</t>
  </si>
  <si>
    <t>2920</t>
  </si>
  <si>
    <t>75807</t>
  </si>
  <si>
    <t>75814</t>
  </si>
  <si>
    <t>0920</t>
  </si>
  <si>
    <t>75818</t>
  </si>
  <si>
    <t>4810</t>
  </si>
  <si>
    <t>75831</t>
  </si>
  <si>
    <t>801</t>
  </si>
  <si>
    <t>80101</t>
  </si>
  <si>
    <t>0970</t>
  </si>
  <si>
    <t>851</t>
  </si>
  <si>
    <t>85153</t>
  </si>
  <si>
    <t>85154</t>
  </si>
  <si>
    <t>85195</t>
  </si>
  <si>
    <t>852</t>
  </si>
  <si>
    <t>85212</t>
  </si>
  <si>
    <t>85213</t>
  </si>
  <si>
    <t>85214</t>
  </si>
  <si>
    <t>2030</t>
  </si>
  <si>
    <t>85219</t>
  </si>
  <si>
    <t>85295</t>
  </si>
  <si>
    <t>854</t>
  </si>
  <si>
    <t>85415</t>
  </si>
  <si>
    <t>3240</t>
  </si>
  <si>
    <t>900</t>
  </si>
  <si>
    <t>90003</t>
  </si>
  <si>
    <t>0830</t>
  </si>
  <si>
    <t>90004</t>
  </si>
  <si>
    <t>90015</t>
  </si>
  <si>
    <t>90095</t>
  </si>
  <si>
    <t>921</t>
  </si>
  <si>
    <t>92105</t>
  </si>
  <si>
    <t>92109</t>
  </si>
  <si>
    <t>92195</t>
  </si>
  <si>
    <t>926</t>
  </si>
  <si>
    <t>92605</t>
  </si>
  <si>
    <t>2820</t>
  </si>
  <si>
    <t>Razem</t>
  </si>
  <si>
    <t xml:space="preserve">                 </t>
  </si>
  <si>
    <t xml:space="preserve"> PLAN FINANSOWY GMINY STOPNICA NA 2007R                                        </t>
  </si>
  <si>
    <t>85202</t>
  </si>
  <si>
    <t>4330</t>
  </si>
  <si>
    <t>3110</t>
  </si>
  <si>
    <t>4400</t>
  </si>
  <si>
    <t>4440</t>
  </si>
  <si>
    <t>85215</t>
  </si>
  <si>
    <t>85228</t>
  </si>
  <si>
    <t>UKŁAD WYKONAWCZY BUDŻETU GMINY W STOPNICY NA 2007 ROK</t>
  </si>
  <si>
    <t xml:space="preserve">                WEDŁUG DZIAŁÓW, ROZDZIAŁÓW I PARAGRAFÓW</t>
  </si>
  <si>
    <t xml:space="preserve">Załącznik        </t>
  </si>
  <si>
    <t xml:space="preserve">do Zarządzenia Nr13/07  Wójta Gminy </t>
  </si>
  <si>
    <t>Stopnica z dnia 02 marca 2007 roku</t>
  </si>
  <si>
    <t>4220</t>
  </si>
  <si>
    <t>4240</t>
  </si>
  <si>
    <t>80103</t>
  </si>
  <si>
    <t>80104</t>
  </si>
  <si>
    <t>80110</t>
  </si>
  <si>
    <t>80113</t>
  </si>
  <si>
    <t>80146</t>
  </si>
  <si>
    <t>80195</t>
  </si>
  <si>
    <t>85401</t>
  </si>
  <si>
    <t>3260</t>
  </si>
  <si>
    <t>92116</t>
  </si>
  <si>
    <t>2480</t>
  </si>
  <si>
    <t>4530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</si>
</sst>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readingOrder="1"/>
    </xf>
    <xf numFmtId="0" fontId="1" fillId="0" borderId="2" xfId="0" applyFont="1" applyBorder="1" applyAlignment="1">
      <alignment vertical="top"/>
    </xf>
    <xf numFmtId="49" fontId="2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readingOrder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readingOrder="1"/>
    </xf>
    <xf numFmtId="49" fontId="2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readingOrder="1"/>
    </xf>
    <xf numFmtId="3" fontId="3" fillId="0" borderId="5" xfId="0" applyNumberFormat="1" applyFont="1" applyBorder="1" applyAlignment="1">
      <alignment readingOrder="1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 wrapText="1" readingOrder="1"/>
    </xf>
    <xf numFmtId="0" fontId="1" fillId="0" borderId="4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readingOrder="1"/>
    </xf>
    <xf numFmtId="0" fontId="1" fillId="0" borderId="6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readingOrder="1"/>
    </xf>
    <xf numFmtId="0" fontId="1" fillId="0" borderId="2" xfId="0" applyFont="1" applyBorder="1" applyAlignment="1">
      <alignment/>
    </xf>
    <xf numFmtId="3" fontId="3" fillId="0" borderId="2" xfId="0" applyNumberFormat="1" applyFont="1" applyBorder="1" applyAlignment="1">
      <alignment readingOrder="1"/>
    </xf>
    <xf numFmtId="49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readingOrder="1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readingOrder="1"/>
    </xf>
    <xf numFmtId="0" fontId="1" fillId="0" borderId="3" xfId="0" applyFont="1" applyBorder="1" applyAlignment="1">
      <alignment wrapText="1"/>
    </xf>
    <xf numFmtId="49" fontId="1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readingOrder="1"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vertical="top" readingOrder="1"/>
    </xf>
    <xf numFmtId="0" fontId="2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2" fillId="0" borderId="6" xfId="0" applyNumberFormat="1" applyFont="1" applyBorder="1" applyAlignment="1">
      <alignment horizontal="center" vertical="top"/>
    </xf>
    <xf numFmtId="3" fontId="3" fillId="0" borderId="6" xfId="0" applyNumberFormat="1" applyFont="1" applyBorder="1" applyAlignment="1">
      <alignment readingOrder="1"/>
    </xf>
    <xf numFmtId="0" fontId="0" fillId="0" borderId="4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vertical="center" readingOrder="1"/>
    </xf>
    <xf numFmtId="3" fontId="2" fillId="0" borderId="1" xfId="0" applyNumberFormat="1" applyFont="1" applyBorder="1" applyAlignment="1">
      <alignment horizontal="right" vertical="center" readingOrder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1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4" max="4" width="15.421875" style="0" customWidth="1"/>
    <col min="5" max="5" width="17.57421875" style="0" customWidth="1"/>
    <col min="6" max="6" width="17.8515625" style="0" customWidth="1"/>
    <col min="12" max="12" width="9.00390625" style="0" customWidth="1"/>
  </cols>
  <sheetData>
    <row r="1" spans="1:6" ht="15.75" customHeight="1">
      <c r="A1" s="1"/>
      <c r="B1" s="1"/>
      <c r="C1" s="1"/>
      <c r="D1" s="63" t="s">
        <v>131</v>
      </c>
      <c r="E1" s="2" t="s">
        <v>142</v>
      </c>
      <c r="F1" s="2"/>
    </row>
    <row r="2" spans="1:6" ht="15.75">
      <c r="A2" s="1"/>
      <c r="B2" s="1"/>
      <c r="C2" s="1"/>
      <c r="D2" s="1"/>
      <c r="E2" s="1" t="s">
        <v>143</v>
      </c>
      <c r="F2" s="1"/>
    </row>
    <row r="3" spans="1:6" ht="15.75">
      <c r="A3" s="1"/>
      <c r="B3" s="1"/>
      <c r="C3" s="1"/>
      <c r="D3" s="1"/>
      <c r="E3" s="1" t="s">
        <v>144</v>
      </c>
      <c r="F3" s="1"/>
    </row>
    <row r="4" spans="1:6" ht="15.75">
      <c r="A4" s="1"/>
      <c r="B4" s="1"/>
      <c r="C4" s="1"/>
      <c r="D4" s="1"/>
      <c r="E4" s="1"/>
      <c r="F4" s="1"/>
    </row>
    <row r="5" spans="1:6" ht="18" customHeight="1">
      <c r="A5" s="85" t="s">
        <v>140</v>
      </c>
      <c r="B5" s="86"/>
      <c r="C5" s="86"/>
      <c r="D5" s="86"/>
      <c r="E5" s="86"/>
      <c r="F5" s="86"/>
    </row>
    <row r="6" spans="1:6" ht="18" customHeight="1" thickBot="1">
      <c r="A6" s="67" t="s">
        <v>141</v>
      </c>
      <c r="B6" s="66"/>
      <c r="C6" s="66"/>
      <c r="D6" s="66"/>
      <c r="E6" s="66"/>
      <c r="F6" s="66"/>
    </row>
    <row r="7" spans="1:6" ht="16.5" thickBot="1">
      <c r="A7" s="87" t="s">
        <v>0</v>
      </c>
      <c r="B7" s="87" t="s">
        <v>1</v>
      </c>
      <c r="C7" s="87" t="s">
        <v>2</v>
      </c>
      <c r="D7" s="87" t="s">
        <v>3</v>
      </c>
      <c r="E7" s="87"/>
      <c r="F7" s="87" t="s">
        <v>4</v>
      </c>
    </row>
    <row r="8" spans="1:6" ht="16.5" thickBot="1">
      <c r="A8" s="87"/>
      <c r="B8" s="87"/>
      <c r="C8" s="87"/>
      <c r="D8" s="4" t="s">
        <v>5</v>
      </c>
      <c r="E8" s="4" t="s">
        <v>6</v>
      </c>
      <c r="F8" s="87"/>
    </row>
    <row r="9" spans="1:6" ht="16.5" thickBot="1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</row>
    <row r="10" spans="1:6" ht="15.75">
      <c r="A10" s="6" t="s">
        <v>7</v>
      </c>
      <c r="B10" s="7"/>
      <c r="C10" s="8"/>
      <c r="D10" s="9">
        <f>SUM(D12:D13)</f>
        <v>7035100</v>
      </c>
      <c r="E10" s="9">
        <f>SUM(E11+E16+E18)</f>
        <v>8914340</v>
      </c>
      <c r="F10" s="10"/>
    </row>
    <row r="11" spans="1:6" ht="15.75">
      <c r="A11" s="11"/>
      <c r="B11" s="12" t="s">
        <v>8</v>
      </c>
      <c r="C11" s="13"/>
      <c r="D11" s="14">
        <v>7035100</v>
      </c>
      <c r="E11" s="14">
        <f>SUM(E14:E15)</f>
        <v>8901340</v>
      </c>
      <c r="F11" s="15"/>
    </row>
    <row r="12" spans="1:6" ht="15.75">
      <c r="A12" s="11"/>
      <c r="B12" s="12"/>
      <c r="C12" s="13" t="s">
        <v>9</v>
      </c>
      <c r="D12" s="16">
        <v>65100</v>
      </c>
      <c r="E12" s="14"/>
      <c r="F12" s="15"/>
    </row>
    <row r="13" spans="1:6" ht="15.75">
      <c r="A13" s="11"/>
      <c r="B13" s="12"/>
      <c r="C13" s="13" t="s">
        <v>10</v>
      </c>
      <c r="D13" s="16">
        <v>6970000</v>
      </c>
      <c r="E13" s="14"/>
      <c r="F13" s="15"/>
    </row>
    <row r="14" spans="1:6" ht="15.75">
      <c r="A14" s="11"/>
      <c r="B14" s="12"/>
      <c r="C14" s="13" t="s">
        <v>11</v>
      </c>
      <c r="D14" s="16"/>
      <c r="E14" s="16">
        <v>1931340</v>
      </c>
      <c r="F14" s="15"/>
    </row>
    <row r="15" spans="1:6" ht="15.75">
      <c r="A15" s="17"/>
      <c r="B15" s="18"/>
      <c r="C15" s="18" t="s">
        <v>12</v>
      </c>
      <c r="D15" s="19"/>
      <c r="E15" s="20">
        <v>6970000</v>
      </c>
      <c r="F15" s="21"/>
    </row>
    <row r="16" spans="1:6" ht="15.75">
      <c r="A16" s="17"/>
      <c r="B16" s="22" t="s">
        <v>13</v>
      </c>
      <c r="C16" s="23"/>
      <c r="D16" s="24"/>
      <c r="E16" s="25">
        <v>11000</v>
      </c>
      <c r="F16" s="26"/>
    </row>
    <row r="17" spans="1:6" ht="15.75">
      <c r="A17" s="17"/>
      <c r="B17" s="18"/>
      <c r="C17" s="18" t="s">
        <v>14</v>
      </c>
      <c r="D17" s="27"/>
      <c r="E17" s="27">
        <v>11000</v>
      </c>
      <c r="F17" s="28"/>
    </row>
    <row r="18" spans="1:6" ht="15.75">
      <c r="A18" s="17"/>
      <c r="B18" s="29" t="s">
        <v>15</v>
      </c>
      <c r="C18" s="13"/>
      <c r="D18" s="16"/>
      <c r="E18" s="14">
        <v>2000</v>
      </c>
      <c r="F18" s="30"/>
    </row>
    <row r="19" spans="1:6" ht="16.5" thickBot="1">
      <c r="A19" s="31"/>
      <c r="B19" s="32"/>
      <c r="C19" s="32" t="s">
        <v>16</v>
      </c>
      <c r="D19" s="33"/>
      <c r="E19" s="33">
        <v>2000</v>
      </c>
      <c r="F19" s="34"/>
    </row>
    <row r="20" spans="1:6" ht="15.75">
      <c r="A20" s="35" t="s">
        <v>17</v>
      </c>
      <c r="B20" s="36"/>
      <c r="C20" s="36"/>
      <c r="D20" s="9">
        <f>SUM(D22)</f>
        <v>3200</v>
      </c>
      <c r="E20" s="37"/>
      <c r="F20" s="38"/>
    </row>
    <row r="21" spans="1:6" ht="15.75">
      <c r="A21" s="17"/>
      <c r="B21" s="29" t="s">
        <v>18</v>
      </c>
      <c r="C21" s="29"/>
      <c r="D21" s="16">
        <v>3200</v>
      </c>
      <c r="E21" s="16"/>
      <c r="F21" s="30"/>
    </row>
    <row r="22" spans="1:6" ht="16.5" thickBot="1">
      <c r="A22" s="31"/>
      <c r="B22" s="32"/>
      <c r="C22" s="32" t="s">
        <v>19</v>
      </c>
      <c r="D22" s="33">
        <v>3200</v>
      </c>
      <c r="E22" s="33"/>
      <c r="F22" s="34"/>
    </row>
    <row r="23" spans="1:6" ht="15.75">
      <c r="A23" s="35" t="s">
        <v>20</v>
      </c>
      <c r="B23" s="36"/>
      <c r="C23" s="8"/>
      <c r="D23" s="39"/>
      <c r="E23" s="9">
        <f>SUM(E24+E26+E28)</f>
        <v>553608</v>
      </c>
      <c r="F23" s="38"/>
    </row>
    <row r="24" spans="1:6" ht="15.75">
      <c r="A24" s="17"/>
      <c r="B24" s="29" t="s">
        <v>21</v>
      </c>
      <c r="C24" s="13"/>
      <c r="D24" s="16"/>
      <c r="E24" s="14">
        <v>350000</v>
      </c>
      <c r="F24" s="30"/>
    </row>
    <row r="25" spans="1:6" ht="15.75">
      <c r="A25" s="17"/>
      <c r="B25" s="18"/>
      <c r="C25" s="40" t="s">
        <v>11</v>
      </c>
      <c r="D25" s="41"/>
      <c r="E25" s="41">
        <v>350000</v>
      </c>
      <c r="F25" s="42"/>
    </row>
    <row r="26" spans="1:6" ht="15.75">
      <c r="A26" s="17"/>
      <c r="B26" s="22" t="s">
        <v>22</v>
      </c>
      <c r="C26" s="23"/>
      <c r="D26" s="25"/>
      <c r="E26" s="25">
        <v>50000</v>
      </c>
      <c r="F26" s="26"/>
    </row>
    <row r="27" spans="1:6" ht="15.75">
      <c r="A27" s="17"/>
      <c r="B27" s="18"/>
      <c r="C27" s="43" t="s">
        <v>11</v>
      </c>
      <c r="D27" s="44"/>
      <c r="E27" s="41">
        <v>50000</v>
      </c>
      <c r="F27" s="42"/>
    </row>
    <row r="28" spans="1:6" ht="15.75">
      <c r="A28" s="17"/>
      <c r="B28" s="29" t="s">
        <v>23</v>
      </c>
      <c r="C28" s="29"/>
      <c r="D28" s="16"/>
      <c r="E28" s="14">
        <f>SUM(E29:E32)</f>
        <v>153608</v>
      </c>
      <c r="F28" s="45"/>
    </row>
    <row r="29" spans="1:6" ht="15.75">
      <c r="A29" s="17"/>
      <c r="B29" s="29"/>
      <c r="C29" s="13" t="s">
        <v>16</v>
      </c>
      <c r="D29" s="14"/>
      <c r="E29" s="16">
        <v>10608</v>
      </c>
      <c r="F29" s="30"/>
    </row>
    <row r="30" spans="1:6" ht="15.75">
      <c r="A30" s="17"/>
      <c r="B30" s="29"/>
      <c r="C30" s="13" t="s">
        <v>24</v>
      </c>
      <c r="D30" s="16"/>
      <c r="E30" s="16">
        <v>70000</v>
      </c>
      <c r="F30" s="30"/>
    </row>
    <row r="31" spans="1:6" ht="15.75">
      <c r="A31" s="17"/>
      <c r="B31" s="29"/>
      <c r="C31" s="13" t="s">
        <v>25</v>
      </c>
      <c r="D31" s="16"/>
      <c r="E31" s="16">
        <v>61000</v>
      </c>
      <c r="F31" s="30"/>
    </row>
    <row r="32" spans="1:6" ht="16.5" thickBot="1">
      <c r="A32" s="17"/>
      <c r="B32" s="29"/>
      <c r="C32" s="13" t="s">
        <v>26</v>
      </c>
      <c r="D32" s="16"/>
      <c r="E32" s="16">
        <v>12000</v>
      </c>
      <c r="F32" s="30"/>
    </row>
    <row r="33" spans="1:6" ht="15.75">
      <c r="A33" s="35" t="s">
        <v>27</v>
      </c>
      <c r="B33" s="36"/>
      <c r="C33" s="8"/>
      <c r="D33" s="9">
        <v>38223</v>
      </c>
      <c r="E33" s="9">
        <v>20000</v>
      </c>
      <c r="F33" s="38"/>
    </row>
    <row r="34" spans="1:6" ht="15.75">
      <c r="A34" s="17"/>
      <c r="B34" s="29" t="s">
        <v>28</v>
      </c>
      <c r="C34" s="13"/>
      <c r="D34" s="14">
        <f>SUM(D35:D37)</f>
        <v>38223</v>
      </c>
      <c r="E34" s="14">
        <v>20000</v>
      </c>
      <c r="F34" s="30"/>
    </row>
    <row r="35" spans="1:6" ht="15.75">
      <c r="A35" s="17"/>
      <c r="B35" s="29"/>
      <c r="C35" s="13" t="s">
        <v>29</v>
      </c>
      <c r="D35" s="16">
        <v>2482</v>
      </c>
      <c r="E35" s="14"/>
      <c r="F35" s="30"/>
    </row>
    <row r="36" spans="1:6" ht="15.75">
      <c r="A36" s="17"/>
      <c r="B36" s="29"/>
      <c r="C36" s="13" t="s">
        <v>19</v>
      </c>
      <c r="D36" s="16">
        <v>15741</v>
      </c>
      <c r="E36" s="16"/>
      <c r="F36" s="30"/>
    </row>
    <row r="37" spans="1:6" ht="15.75">
      <c r="A37" s="17"/>
      <c r="B37" s="29"/>
      <c r="C37" s="13" t="s">
        <v>30</v>
      </c>
      <c r="D37" s="16">
        <v>20000</v>
      </c>
      <c r="E37" s="14"/>
      <c r="F37" s="30"/>
    </row>
    <row r="38" spans="1:6" ht="16.5" thickBot="1">
      <c r="A38" s="17"/>
      <c r="B38" s="29"/>
      <c r="C38" s="13" t="s">
        <v>25</v>
      </c>
      <c r="D38" s="16"/>
      <c r="E38" s="16">
        <v>20000</v>
      </c>
      <c r="F38" s="30"/>
    </row>
    <row r="39" spans="1:6" ht="15.75">
      <c r="A39" s="35" t="s">
        <v>31</v>
      </c>
      <c r="B39" s="36"/>
      <c r="C39" s="36"/>
      <c r="D39" s="37"/>
      <c r="E39" s="9">
        <f>SUM(E40+E42)</f>
        <v>200700</v>
      </c>
      <c r="F39" s="83"/>
    </row>
    <row r="40" spans="1:6" ht="15.75">
      <c r="A40" s="17"/>
      <c r="B40" s="29" t="s">
        <v>32</v>
      </c>
      <c r="C40" s="13"/>
      <c r="D40" s="16"/>
      <c r="E40" s="14">
        <v>198000</v>
      </c>
      <c r="F40" s="48"/>
    </row>
    <row r="41" spans="1:6" ht="15.75">
      <c r="A41" s="17"/>
      <c r="B41" s="18"/>
      <c r="C41" s="43" t="s">
        <v>25</v>
      </c>
      <c r="D41" s="41"/>
      <c r="E41" s="41">
        <v>198000</v>
      </c>
      <c r="F41" s="42"/>
    </row>
    <row r="42" spans="1:6" ht="15.75">
      <c r="A42" s="17"/>
      <c r="B42" s="29" t="s">
        <v>33</v>
      </c>
      <c r="C42" s="13"/>
      <c r="D42" s="16"/>
      <c r="E42" s="14">
        <f>SUM(E43:E44)</f>
        <v>2700</v>
      </c>
      <c r="F42" s="30"/>
    </row>
    <row r="43" spans="1:6" ht="15.75">
      <c r="A43" s="49"/>
      <c r="B43" s="29"/>
      <c r="C43" s="13" t="s">
        <v>16</v>
      </c>
      <c r="D43" s="16"/>
      <c r="E43" s="16">
        <v>1000</v>
      </c>
      <c r="F43" s="30"/>
    </row>
    <row r="44" spans="1:6" ht="16.5" thickBot="1">
      <c r="A44" s="84"/>
      <c r="B44" s="32"/>
      <c r="C44" s="46" t="s">
        <v>25</v>
      </c>
      <c r="D44" s="33"/>
      <c r="E44" s="33">
        <v>1700</v>
      </c>
      <c r="F44" s="34"/>
    </row>
    <row r="45" spans="1:6" ht="15.75">
      <c r="A45" s="35" t="s">
        <v>34</v>
      </c>
      <c r="B45" s="36"/>
      <c r="C45" s="8"/>
      <c r="D45" s="9">
        <v>55040</v>
      </c>
      <c r="E45" s="9">
        <f>SUM(E46+E52+E57+E79)</f>
        <v>2445080</v>
      </c>
      <c r="F45" s="38"/>
    </row>
    <row r="46" spans="1:6" ht="15.75">
      <c r="A46" s="17"/>
      <c r="B46" s="29" t="s">
        <v>35</v>
      </c>
      <c r="C46" s="13"/>
      <c r="D46" s="14">
        <f>SUM(D47:D48)</f>
        <v>55040</v>
      </c>
      <c r="E46" s="16">
        <f>SUM(E49:E51)</f>
        <v>53880</v>
      </c>
      <c r="F46" s="30"/>
    </row>
    <row r="47" spans="1:6" ht="15.75">
      <c r="A47" s="50"/>
      <c r="B47" s="29"/>
      <c r="C47" s="13" t="s">
        <v>36</v>
      </c>
      <c r="D47" s="16">
        <v>53880</v>
      </c>
      <c r="E47" s="14"/>
      <c r="F47" s="30"/>
    </row>
    <row r="48" spans="1:6" ht="15.75">
      <c r="A48" s="50"/>
      <c r="B48" s="29"/>
      <c r="C48" s="13" t="s">
        <v>37</v>
      </c>
      <c r="D48" s="16">
        <v>1160</v>
      </c>
      <c r="E48" s="14"/>
      <c r="F48" s="30"/>
    </row>
    <row r="49" spans="1:6" ht="15.75">
      <c r="A49" s="17"/>
      <c r="B49" s="29"/>
      <c r="C49" s="13" t="s">
        <v>38</v>
      </c>
      <c r="D49" s="14"/>
      <c r="E49" s="16">
        <v>45069</v>
      </c>
      <c r="F49" s="30"/>
    </row>
    <row r="50" spans="1:6" ht="15.75">
      <c r="A50" s="17"/>
      <c r="B50" s="29"/>
      <c r="C50" s="29" t="s">
        <v>39</v>
      </c>
      <c r="D50" s="16"/>
      <c r="E50" s="16">
        <v>7708</v>
      </c>
      <c r="F50" s="30"/>
    </row>
    <row r="51" spans="1:6" ht="15.75">
      <c r="A51" s="17"/>
      <c r="B51" s="18"/>
      <c r="C51" s="43" t="s">
        <v>40</v>
      </c>
      <c r="D51" s="41"/>
      <c r="E51" s="41">
        <v>1103</v>
      </c>
      <c r="F51" s="42"/>
    </row>
    <row r="52" spans="1:6" ht="15.75">
      <c r="A52" s="17"/>
      <c r="B52" s="29" t="s">
        <v>41</v>
      </c>
      <c r="C52" s="29"/>
      <c r="D52" s="16"/>
      <c r="E52" s="14">
        <f>SUM(E53:E56)</f>
        <v>138900</v>
      </c>
      <c r="F52" s="30"/>
    </row>
    <row r="53" spans="1:6" ht="15.75">
      <c r="A53" s="17"/>
      <c r="B53" s="29"/>
      <c r="C53" s="29" t="s">
        <v>42</v>
      </c>
      <c r="D53" s="16"/>
      <c r="E53" s="16">
        <v>128400</v>
      </c>
      <c r="F53" s="30"/>
    </row>
    <row r="54" spans="1:6" ht="15.75">
      <c r="A54" s="17"/>
      <c r="B54" s="29"/>
      <c r="C54" s="29" t="s">
        <v>16</v>
      </c>
      <c r="D54" s="16"/>
      <c r="E54" s="16">
        <v>7000</v>
      </c>
      <c r="F54" s="30"/>
    </row>
    <row r="55" spans="1:6" ht="15.75">
      <c r="A55" s="17"/>
      <c r="B55" s="29"/>
      <c r="C55" s="29" t="s">
        <v>25</v>
      </c>
      <c r="D55" s="16"/>
      <c r="E55" s="16">
        <v>3000</v>
      </c>
      <c r="F55" s="30"/>
    </row>
    <row r="56" spans="1:6" ht="15.75">
      <c r="A56" s="17"/>
      <c r="B56" s="29"/>
      <c r="C56" s="29" t="s">
        <v>43</v>
      </c>
      <c r="D56" s="16"/>
      <c r="E56" s="16">
        <v>500</v>
      </c>
      <c r="F56" s="30"/>
    </row>
    <row r="57" spans="1:6" ht="15.75">
      <c r="A57" s="17"/>
      <c r="B57" s="22" t="s">
        <v>44</v>
      </c>
      <c r="C57" s="22"/>
      <c r="D57" s="24"/>
      <c r="E57" s="25">
        <f>SUM(E58:E78)</f>
        <v>2202300</v>
      </c>
      <c r="F57" s="26"/>
    </row>
    <row r="58" spans="1:6" ht="15.75">
      <c r="A58" s="17"/>
      <c r="B58" s="29"/>
      <c r="C58" s="29" t="s">
        <v>45</v>
      </c>
      <c r="D58" s="16"/>
      <c r="E58" s="16">
        <v>2000</v>
      </c>
      <c r="F58" s="30"/>
    </row>
    <row r="59" spans="1:6" ht="15.75">
      <c r="A59" s="17"/>
      <c r="B59" s="29"/>
      <c r="C59" s="29" t="s">
        <v>38</v>
      </c>
      <c r="D59" s="16"/>
      <c r="E59" s="16">
        <v>1278200</v>
      </c>
      <c r="F59" s="30"/>
    </row>
    <row r="60" spans="1:6" ht="15.75">
      <c r="A60" s="17"/>
      <c r="B60" s="29"/>
      <c r="C60" s="29" t="s">
        <v>46</v>
      </c>
      <c r="D60" s="51"/>
      <c r="E60" s="51">
        <v>68000</v>
      </c>
      <c r="F60" s="45"/>
    </row>
    <row r="61" spans="1:6" ht="15.75">
      <c r="A61" s="17"/>
      <c r="B61" s="29"/>
      <c r="C61" s="13" t="s">
        <v>39</v>
      </c>
      <c r="D61" s="14"/>
      <c r="E61" s="16">
        <v>209000</v>
      </c>
      <c r="F61" s="30"/>
    </row>
    <row r="62" spans="1:6" ht="15.75">
      <c r="A62" s="17"/>
      <c r="B62" s="29"/>
      <c r="C62" s="13" t="s">
        <v>40</v>
      </c>
      <c r="D62" s="16"/>
      <c r="E62" s="16">
        <v>33000</v>
      </c>
      <c r="F62" s="30"/>
    </row>
    <row r="63" spans="1:6" ht="15.75">
      <c r="A63" s="52"/>
      <c r="B63" s="29"/>
      <c r="C63" s="13" t="s">
        <v>47</v>
      </c>
      <c r="D63" s="53"/>
      <c r="E63" s="16">
        <v>3000</v>
      </c>
      <c r="F63" s="30"/>
    </row>
    <row r="64" spans="1:6" ht="15.75">
      <c r="A64" s="17"/>
      <c r="B64" s="29"/>
      <c r="C64" s="13" t="s">
        <v>48</v>
      </c>
      <c r="D64" s="14"/>
      <c r="E64" s="16">
        <v>30000</v>
      </c>
      <c r="F64" s="30"/>
    </row>
    <row r="65" spans="1:6" ht="15.75">
      <c r="A65" s="17"/>
      <c r="B65" s="29"/>
      <c r="C65" s="29" t="s">
        <v>16</v>
      </c>
      <c r="D65" s="16"/>
      <c r="E65" s="16">
        <v>90000</v>
      </c>
      <c r="F65" s="30"/>
    </row>
    <row r="66" spans="1:6" ht="15.75">
      <c r="A66" s="17"/>
      <c r="B66" s="29"/>
      <c r="C66" s="13" t="s">
        <v>49</v>
      </c>
      <c r="D66" s="16"/>
      <c r="E66" s="16">
        <v>20000</v>
      </c>
      <c r="F66" s="30"/>
    </row>
    <row r="67" spans="1:6" ht="15.75">
      <c r="A67" s="17"/>
      <c r="B67" s="29"/>
      <c r="C67" s="13" t="s">
        <v>24</v>
      </c>
      <c r="D67" s="16"/>
      <c r="E67" s="16">
        <v>100000</v>
      </c>
      <c r="F67" s="30"/>
    </row>
    <row r="68" spans="1:6" ht="15.75">
      <c r="A68" s="17"/>
      <c r="B68" s="29"/>
      <c r="C68" s="13" t="s">
        <v>25</v>
      </c>
      <c r="D68" s="14"/>
      <c r="E68" s="16">
        <v>77100</v>
      </c>
      <c r="F68" s="30"/>
    </row>
    <row r="69" spans="1:6" ht="15.75">
      <c r="A69" s="17"/>
      <c r="B69" s="29"/>
      <c r="C69" s="13" t="s">
        <v>50</v>
      </c>
      <c r="D69" s="14"/>
      <c r="E69" s="16">
        <v>5000</v>
      </c>
      <c r="F69" s="30"/>
    </row>
    <row r="70" spans="1:6" ht="15.75">
      <c r="A70" s="17"/>
      <c r="B70" s="29"/>
      <c r="C70" s="29" t="s">
        <v>51</v>
      </c>
      <c r="D70" s="16"/>
      <c r="E70" s="16">
        <v>5000</v>
      </c>
      <c r="F70" s="30"/>
    </row>
    <row r="71" spans="1:6" ht="15.75">
      <c r="A71" s="17"/>
      <c r="B71" s="29"/>
      <c r="C71" s="13" t="s">
        <v>52</v>
      </c>
      <c r="D71" s="16"/>
      <c r="E71" s="16">
        <v>17000</v>
      </c>
      <c r="F71" s="30"/>
    </row>
    <row r="72" spans="1:6" ht="15.75">
      <c r="A72" s="17"/>
      <c r="B72" s="29"/>
      <c r="C72" s="13" t="s">
        <v>43</v>
      </c>
      <c r="D72" s="16"/>
      <c r="E72" s="16">
        <v>28000</v>
      </c>
      <c r="F72" s="30"/>
    </row>
    <row r="73" spans="1:6" ht="15.75">
      <c r="A73" s="17"/>
      <c r="B73" s="29"/>
      <c r="C73" s="13" t="s">
        <v>26</v>
      </c>
      <c r="D73" s="16"/>
      <c r="E73" s="16">
        <v>22000</v>
      </c>
      <c r="F73" s="30"/>
    </row>
    <row r="74" spans="1:6" ht="15.75">
      <c r="A74" s="17"/>
      <c r="B74" s="29"/>
      <c r="C74" s="13" t="s">
        <v>137</v>
      </c>
      <c r="D74" s="16"/>
      <c r="E74" s="16">
        <v>27000</v>
      </c>
      <c r="F74" s="30"/>
    </row>
    <row r="75" spans="1:6" ht="15.75">
      <c r="A75" s="17"/>
      <c r="B75" s="29"/>
      <c r="C75" s="13" t="s">
        <v>54</v>
      </c>
      <c r="D75" s="16"/>
      <c r="E75" s="16">
        <v>16000</v>
      </c>
      <c r="F75" s="30"/>
    </row>
    <row r="76" spans="1:6" ht="15.75">
      <c r="A76" s="17"/>
      <c r="B76" s="29"/>
      <c r="C76" s="13" t="s">
        <v>55</v>
      </c>
      <c r="D76" s="16"/>
      <c r="E76" s="16">
        <v>30000</v>
      </c>
      <c r="F76" s="30"/>
    </row>
    <row r="77" spans="1:6" ht="15.75">
      <c r="A77" s="17"/>
      <c r="B77" s="29"/>
      <c r="C77" s="13" t="s">
        <v>56</v>
      </c>
      <c r="D77" s="16"/>
      <c r="E77" s="16">
        <v>60000</v>
      </c>
      <c r="F77" s="30"/>
    </row>
    <row r="78" spans="1:6" ht="15.75">
      <c r="A78" s="17"/>
      <c r="B78" s="18"/>
      <c r="C78" s="43" t="s">
        <v>57</v>
      </c>
      <c r="D78" s="41"/>
      <c r="E78" s="41">
        <v>82000</v>
      </c>
      <c r="F78" s="42"/>
    </row>
    <row r="79" spans="1:6" ht="15.75">
      <c r="A79" s="17"/>
      <c r="B79" s="29" t="s">
        <v>58</v>
      </c>
      <c r="C79" s="13"/>
      <c r="D79" s="14"/>
      <c r="E79" s="14">
        <f>SUM(E80:E82)</f>
        <v>50000</v>
      </c>
      <c r="F79" s="30"/>
    </row>
    <row r="80" spans="1:6" ht="15.75">
      <c r="A80" s="17"/>
      <c r="B80" s="29"/>
      <c r="C80" s="13" t="s">
        <v>16</v>
      </c>
      <c r="D80" s="16"/>
      <c r="E80" s="16">
        <v>8000</v>
      </c>
      <c r="F80" s="30"/>
    </row>
    <row r="81" spans="1:6" ht="15.75">
      <c r="A81" s="17"/>
      <c r="B81" s="29"/>
      <c r="C81" s="13" t="s">
        <v>25</v>
      </c>
      <c r="D81" s="16"/>
      <c r="E81" s="16">
        <v>39800</v>
      </c>
      <c r="F81" s="30"/>
    </row>
    <row r="82" spans="1:6" ht="16.5" thickBot="1">
      <c r="A82" s="31"/>
      <c r="B82" s="32"/>
      <c r="C82" s="46" t="s">
        <v>26</v>
      </c>
      <c r="D82" s="33"/>
      <c r="E82" s="33">
        <v>2200</v>
      </c>
      <c r="F82" s="34"/>
    </row>
    <row r="83" spans="1:6" ht="15.75">
      <c r="A83" s="35" t="s">
        <v>59</v>
      </c>
      <c r="B83" s="36"/>
      <c r="C83" s="8"/>
      <c r="D83" s="9">
        <v>1330</v>
      </c>
      <c r="E83" s="9">
        <v>1330</v>
      </c>
      <c r="F83" s="38"/>
    </row>
    <row r="84" spans="1:6" ht="15.75">
      <c r="A84" s="17"/>
      <c r="B84" s="29" t="s">
        <v>60</v>
      </c>
      <c r="C84" s="13"/>
      <c r="D84" s="14">
        <v>1330</v>
      </c>
      <c r="E84" s="14">
        <f>SUM(E86:E89)</f>
        <v>1330</v>
      </c>
      <c r="F84" s="30"/>
    </row>
    <row r="85" spans="1:6" ht="15.75">
      <c r="A85" s="17"/>
      <c r="B85" s="29"/>
      <c r="C85" s="13" t="s">
        <v>36</v>
      </c>
      <c r="D85" s="16">
        <v>1330</v>
      </c>
      <c r="E85" s="16"/>
      <c r="F85" s="30"/>
    </row>
    <row r="86" spans="1:6" ht="15.75">
      <c r="A86" s="17"/>
      <c r="B86" s="29"/>
      <c r="C86" s="13" t="s">
        <v>39</v>
      </c>
      <c r="D86" s="16"/>
      <c r="E86" s="16">
        <v>157</v>
      </c>
      <c r="F86" s="30"/>
    </row>
    <row r="87" spans="1:6" ht="15.75">
      <c r="A87" s="17"/>
      <c r="B87" s="29"/>
      <c r="C87" s="13" t="s">
        <v>40</v>
      </c>
      <c r="D87" s="16"/>
      <c r="E87" s="16">
        <v>22</v>
      </c>
      <c r="F87" s="30"/>
    </row>
    <row r="88" spans="1:6" ht="15.75">
      <c r="A88" s="17"/>
      <c r="B88" s="29"/>
      <c r="C88" s="13" t="s">
        <v>48</v>
      </c>
      <c r="D88" s="16"/>
      <c r="E88" s="16">
        <v>908</v>
      </c>
      <c r="F88" s="30"/>
    </row>
    <row r="89" spans="1:6" ht="16.5" thickBot="1">
      <c r="A89" s="31"/>
      <c r="B89" s="32"/>
      <c r="C89" s="46" t="s">
        <v>16</v>
      </c>
      <c r="D89" s="33"/>
      <c r="E89" s="33">
        <v>243</v>
      </c>
      <c r="F89" s="34"/>
    </row>
    <row r="90" spans="1:6" ht="15.75">
      <c r="A90" s="35" t="s">
        <v>61</v>
      </c>
      <c r="B90" s="36"/>
      <c r="C90" s="8"/>
      <c r="D90" s="37"/>
      <c r="E90" s="9">
        <f>SUM(E91+E94)</f>
        <v>86000</v>
      </c>
      <c r="F90" s="38"/>
    </row>
    <row r="91" spans="1:6" ht="15.75">
      <c r="A91" s="17"/>
      <c r="B91" s="29" t="s">
        <v>62</v>
      </c>
      <c r="C91" s="13"/>
      <c r="D91" s="16"/>
      <c r="E91" s="14">
        <f>SUM(E92:E93)</f>
        <v>11000</v>
      </c>
      <c r="F91" s="30"/>
    </row>
    <row r="92" spans="1:6" ht="15.75">
      <c r="A92" s="17"/>
      <c r="B92" s="29"/>
      <c r="C92" s="13" t="s">
        <v>16</v>
      </c>
      <c r="D92" s="16"/>
      <c r="E92" s="16">
        <v>3000</v>
      </c>
      <c r="F92" s="30"/>
    </row>
    <row r="93" spans="1:6" ht="15.75">
      <c r="A93" s="17"/>
      <c r="B93" s="18"/>
      <c r="C93" s="43" t="s">
        <v>57</v>
      </c>
      <c r="D93" s="41"/>
      <c r="E93" s="41">
        <v>8000</v>
      </c>
      <c r="F93" s="42"/>
    </row>
    <row r="94" spans="1:6" ht="15.75">
      <c r="A94" s="17"/>
      <c r="B94" s="29" t="s">
        <v>63</v>
      </c>
      <c r="C94" s="13"/>
      <c r="D94" s="16"/>
      <c r="E94" s="14">
        <f>SUM(E95:E100)</f>
        <v>75000</v>
      </c>
      <c r="F94" s="30"/>
    </row>
    <row r="95" spans="1:6" ht="15.75">
      <c r="A95" s="17"/>
      <c r="B95" s="29"/>
      <c r="C95" s="13" t="s">
        <v>16</v>
      </c>
      <c r="D95" s="16"/>
      <c r="E95" s="16">
        <v>26000</v>
      </c>
      <c r="F95" s="30"/>
    </row>
    <row r="96" spans="1:6" ht="15.75">
      <c r="A96" s="17"/>
      <c r="B96" s="29"/>
      <c r="C96" s="29" t="s">
        <v>49</v>
      </c>
      <c r="D96" s="16"/>
      <c r="E96" s="16">
        <v>1700</v>
      </c>
      <c r="F96" s="30"/>
    </row>
    <row r="97" spans="1:6" ht="15.75">
      <c r="A97" s="17"/>
      <c r="B97" s="13"/>
      <c r="C97" s="13" t="s">
        <v>24</v>
      </c>
      <c r="D97" s="16"/>
      <c r="E97" s="16">
        <v>24900</v>
      </c>
      <c r="F97" s="30"/>
    </row>
    <row r="98" spans="1:6" ht="15.75">
      <c r="A98" s="17"/>
      <c r="B98" s="29"/>
      <c r="C98" s="29" t="s">
        <v>25</v>
      </c>
      <c r="D98" s="16"/>
      <c r="E98" s="16">
        <v>3400</v>
      </c>
      <c r="F98" s="30"/>
    </row>
    <row r="99" spans="1:6" ht="15.75">
      <c r="A99" s="17"/>
      <c r="B99" s="29"/>
      <c r="C99" s="29" t="s">
        <v>43</v>
      </c>
      <c r="D99" s="16"/>
      <c r="E99" s="16">
        <v>16000</v>
      </c>
      <c r="F99" s="30"/>
    </row>
    <row r="100" spans="1:6" ht="16.5" thickBot="1">
      <c r="A100" s="31"/>
      <c r="B100" s="32"/>
      <c r="C100" s="32" t="s">
        <v>26</v>
      </c>
      <c r="D100" s="33"/>
      <c r="E100" s="33">
        <v>3000</v>
      </c>
      <c r="F100" s="34"/>
    </row>
    <row r="101" spans="1:6" ht="15.75">
      <c r="A101" s="35" t="s">
        <v>64</v>
      </c>
      <c r="B101" s="36"/>
      <c r="C101" s="8"/>
      <c r="D101" s="9">
        <f>SUM(D102+D104+D109+D118+D124+D126)</f>
        <v>2907125</v>
      </c>
      <c r="E101" s="9">
        <f>SUM(E129)</f>
        <v>52000</v>
      </c>
      <c r="F101" s="38"/>
    </row>
    <row r="102" spans="1:6" ht="15.75">
      <c r="A102" s="17"/>
      <c r="B102" s="29" t="s">
        <v>65</v>
      </c>
      <c r="C102" s="29"/>
      <c r="D102" s="14">
        <f>SUM(D103)</f>
        <v>5650</v>
      </c>
      <c r="E102" s="16"/>
      <c r="F102" s="30"/>
    </row>
    <row r="103" spans="1:6" ht="15.75">
      <c r="A103" s="17"/>
      <c r="B103" s="18"/>
      <c r="C103" s="43" t="s">
        <v>66</v>
      </c>
      <c r="D103" s="41">
        <v>5650</v>
      </c>
      <c r="E103" s="41"/>
      <c r="F103" s="42"/>
    </row>
    <row r="104" spans="1:6" ht="15.75">
      <c r="A104" s="11"/>
      <c r="B104" s="29" t="s">
        <v>67</v>
      </c>
      <c r="C104" s="13"/>
      <c r="D104" s="14">
        <f>SUM(D105:D108)</f>
        <v>683195</v>
      </c>
      <c r="E104" s="14"/>
      <c r="F104" s="30"/>
    </row>
    <row r="105" spans="1:6" ht="15.75">
      <c r="A105" s="17"/>
      <c r="B105" s="29"/>
      <c r="C105" s="13" t="s">
        <v>68</v>
      </c>
      <c r="D105" s="16">
        <v>660000</v>
      </c>
      <c r="E105" s="14"/>
      <c r="F105" s="30"/>
    </row>
    <row r="106" spans="1:6" ht="15.75">
      <c r="A106" s="17"/>
      <c r="B106" s="29"/>
      <c r="C106" s="13" t="s">
        <v>69</v>
      </c>
      <c r="D106" s="16">
        <v>5445</v>
      </c>
      <c r="E106" s="16"/>
      <c r="F106" s="30"/>
    </row>
    <row r="107" spans="1:6" ht="15.75">
      <c r="A107" s="17"/>
      <c r="B107" s="29"/>
      <c r="C107" s="13" t="s">
        <v>70</v>
      </c>
      <c r="D107" s="16">
        <v>12600</v>
      </c>
      <c r="E107" s="16"/>
      <c r="F107" s="30"/>
    </row>
    <row r="108" spans="1:6" ht="15.75">
      <c r="A108" s="17"/>
      <c r="B108" s="18"/>
      <c r="C108" s="43" t="s">
        <v>71</v>
      </c>
      <c r="D108" s="41">
        <v>5150</v>
      </c>
      <c r="E108" s="44"/>
      <c r="F108" s="42"/>
    </row>
    <row r="109" spans="1:6" ht="15.75">
      <c r="A109" s="17"/>
      <c r="B109" s="29" t="s">
        <v>72</v>
      </c>
      <c r="C109" s="13"/>
      <c r="D109" s="14">
        <f>SUM(D110:D117)</f>
        <v>758400</v>
      </c>
      <c r="E109" s="16"/>
      <c r="F109" s="30"/>
    </row>
    <row r="110" spans="1:6" ht="15.75">
      <c r="A110" s="17"/>
      <c r="B110" s="29"/>
      <c r="C110" s="13" t="s">
        <v>68</v>
      </c>
      <c r="D110" s="16">
        <v>162000</v>
      </c>
      <c r="E110" s="16"/>
      <c r="F110" s="30"/>
    </row>
    <row r="111" spans="1:6" ht="15.75">
      <c r="A111" s="17"/>
      <c r="B111" s="29"/>
      <c r="C111" s="13" t="s">
        <v>69</v>
      </c>
      <c r="D111" s="16">
        <v>497000</v>
      </c>
      <c r="E111" s="16"/>
      <c r="F111" s="30"/>
    </row>
    <row r="112" spans="1:6" ht="15.75">
      <c r="A112" s="17"/>
      <c r="B112" s="29"/>
      <c r="C112" s="13" t="s">
        <v>70</v>
      </c>
      <c r="D112" s="16">
        <v>8300</v>
      </c>
      <c r="E112" s="16"/>
      <c r="F112" s="30"/>
    </row>
    <row r="113" spans="1:6" ht="15.75">
      <c r="A113" s="17"/>
      <c r="B113" s="29"/>
      <c r="C113" s="13" t="s">
        <v>71</v>
      </c>
      <c r="D113" s="16">
        <v>40000</v>
      </c>
      <c r="E113" s="16"/>
      <c r="F113" s="30"/>
    </row>
    <row r="114" spans="1:6" ht="15.75">
      <c r="A114" s="17"/>
      <c r="B114" s="29"/>
      <c r="C114" s="13" t="s">
        <v>73</v>
      </c>
      <c r="D114" s="16">
        <v>1000</v>
      </c>
      <c r="E114" s="16"/>
      <c r="F114" s="30"/>
    </row>
    <row r="115" spans="1:6" ht="15.75">
      <c r="A115" s="17"/>
      <c r="B115" s="29"/>
      <c r="C115" s="29" t="s">
        <v>74</v>
      </c>
      <c r="D115" s="16">
        <v>100</v>
      </c>
      <c r="E115" s="16"/>
      <c r="F115" s="30"/>
    </row>
    <row r="116" spans="1:6" ht="15.75">
      <c r="A116" s="11"/>
      <c r="B116" s="29"/>
      <c r="C116" s="13" t="s">
        <v>75</v>
      </c>
      <c r="D116" s="16">
        <v>17000</v>
      </c>
      <c r="E116" s="14"/>
      <c r="F116" s="30"/>
    </row>
    <row r="117" spans="1:6" ht="15.75">
      <c r="A117" s="17"/>
      <c r="B117" s="18"/>
      <c r="C117" s="43" t="s">
        <v>76</v>
      </c>
      <c r="D117" s="41">
        <v>33000</v>
      </c>
      <c r="E117" s="41"/>
      <c r="F117" s="42"/>
    </row>
    <row r="118" spans="1:6" ht="15.75">
      <c r="A118" s="17"/>
      <c r="B118" s="29" t="s">
        <v>77</v>
      </c>
      <c r="C118" s="13"/>
      <c r="D118" s="14">
        <f>SUM(D119:D123)</f>
        <v>107800</v>
      </c>
      <c r="E118" s="16"/>
      <c r="F118" s="30"/>
    </row>
    <row r="119" spans="1:6" ht="15.75">
      <c r="A119" s="17"/>
      <c r="B119" s="29"/>
      <c r="C119" s="13" t="s">
        <v>78</v>
      </c>
      <c r="D119" s="16">
        <v>16000</v>
      </c>
      <c r="E119" s="16"/>
      <c r="F119" s="30"/>
    </row>
    <row r="120" spans="1:6" ht="15.75">
      <c r="A120" s="17"/>
      <c r="B120" s="29"/>
      <c r="C120" s="13" t="s">
        <v>79</v>
      </c>
      <c r="D120" s="16">
        <v>80000</v>
      </c>
      <c r="E120" s="16"/>
      <c r="F120" s="30"/>
    </row>
    <row r="121" spans="1:6" ht="15.75">
      <c r="A121" s="17"/>
      <c r="B121" s="29"/>
      <c r="C121" s="13" t="s">
        <v>80</v>
      </c>
      <c r="D121" s="16">
        <v>6000</v>
      </c>
      <c r="E121" s="16"/>
      <c r="F121" s="30"/>
    </row>
    <row r="122" spans="1:6" ht="15.75">
      <c r="A122" s="17"/>
      <c r="B122" s="29"/>
      <c r="C122" s="13" t="s">
        <v>81</v>
      </c>
      <c r="D122" s="16">
        <v>4800</v>
      </c>
      <c r="E122" s="16"/>
      <c r="F122" s="30"/>
    </row>
    <row r="123" spans="1:6" ht="15.75">
      <c r="A123" s="17"/>
      <c r="B123" s="18"/>
      <c r="C123" s="43" t="s">
        <v>37</v>
      </c>
      <c r="D123" s="41">
        <v>1000</v>
      </c>
      <c r="E123" s="41"/>
      <c r="F123" s="42"/>
    </row>
    <row r="124" spans="1:6" ht="15.75">
      <c r="A124" s="17"/>
      <c r="B124" s="29" t="s">
        <v>82</v>
      </c>
      <c r="C124" s="13"/>
      <c r="D124" s="14">
        <f>SUM(D125)</f>
        <v>1500</v>
      </c>
      <c r="E124" s="16"/>
      <c r="F124" s="30"/>
    </row>
    <row r="125" spans="1:6" ht="15.75">
      <c r="A125" s="17"/>
      <c r="B125" s="18"/>
      <c r="C125" s="43" t="s">
        <v>81</v>
      </c>
      <c r="D125" s="41">
        <v>1500</v>
      </c>
      <c r="E125" s="41"/>
      <c r="F125" s="42"/>
    </row>
    <row r="126" spans="1:6" ht="15.75">
      <c r="A126" s="17"/>
      <c r="B126" s="29" t="s">
        <v>83</v>
      </c>
      <c r="C126" s="13"/>
      <c r="D126" s="14">
        <f>SUM(D127:D128)</f>
        <v>1350580</v>
      </c>
      <c r="E126" s="16"/>
      <c r="F126" s="30"/>
    </row>
    <row r="127" spans="1:6" ht="15.75">
      <c r="A127" s="17"/>
      <c r="B127" s="29"/>
      <c r="C127" s="13" t="s">
        <v>84</v>
      </c>
      <c r="D127" s="16">
        <v>1348580</v>
      </c>
      <c r="E127" s="16"/>
      <c r="F127" s="30"/>
    </row>
    <row r="128" spans="1:6" ht="15.75">
      <c r="A128" s="17"/>
      <c r="B128" s="18"/>
      <c r="C128" s="43" t="s">
        <v>85</v>
      </c>
      <c r="D128" s="41">
        <v>2000</v>
      </c>
      <c r="E128" s="41"/>
      <c r="F128" s="42"/>
    </row>
    <row r="129" spans="1:6" ht="15.75">
      <c r="A129" s="17"/>
      <c r="B129" s="29" t="s">
        <v>86</v>
      </c>
      <c r="C129" s="13"/>
      <c r="D129" s="16"/>
      <c r="E129" s="14">
        <f>SUM(E130:E131)</f>
        <v>52000</v>
      </c>
      <c r="F129" s="30"/>
    </row>
    <row r="130" spans="1:6" ht="15.75">
      <c r="A130" s="17"/>
      <c r="B130" s="29"/>
      <c r="C130" s="13" t="s">
        <v>87</v>
      </c>
      <c r="D130" s="16"/>
      <c r="E130" s="16">
        <v>49000</v>
      </c>
      <c r="F130" s="30"/>
    </row>
    <row r="131" spans="1:6" ht="16.5" thickBot="1">
      <c r="A131" s="31"/>
      <c r="B131" s="32"/>
      <c r="C131" s="46" t="s">
        <v>16</v>
      </c>
      <c r="D131" s="33"/>
      <c r="E131" s="33">
        <v>3000</v>
      </c>
      <c r="F131" s="34"/>
    </row>
    <row r="132" spans="1:6" ht="15.75">
      <c r="A132" s="17" t="s">
        <v>88</v>
      </c>
      <c r="B132" s="29"/>
      <c r="C132" s="13"/>
      <c r="D132" s="16"/>
      <c r="E132" s="47">
        <f>SUM(E133)</f>
        <v>6726</v>
      </c>
      <c r="F132" s="30"/>
    </row>
    <row r="133" spans="1:6" ht="15.75">
      <c r="A133" s="17"/>
      <c r="B133" s="29" t="s">
        <v>89</v>
      </c>
      <c r="C133" s="13"/>
      <c r="D133" s="14"/>
      <c r="E133" s="14">
        <f>SUM(E134)</f>
        <v>6726</v>
      </c>
      <c r="F133" s="30"/>
    </row>
    <row r="134" spans="1:6" ht="16.5" thickBot="1">
      <c r="A134" s="31"/>
      <c r="B134" s="32"/>
      <c r="C134" s="46" t="s">
        <v>90</v>
      </c>
      <c r="D134" s="33"/>
      <c r="E134" s="33">
        <v>6726</v>
      </c>
      <c r="F134" s="34"/>
    </row>
    <row r="135" spans="1:6" ht="15.75">
      <c r="A135" s="35" t="s">
        <v>91</v>
      </c>
      <c r="B135" s="36"/>
      <c r="C135" s="8"/>
      <c r="D135" s="9">
        <f>SUM(D136+D138+D140+D144)</f>
        <v>6921955</v>
      </c>
      <c r="E135" s="9">
        <v>100000</v>
      </c>
      <c r="F135" s="38"/>
    </row>
    <row r="136" spans="1:6" ht="15.75">
      <c r="A136" s="17"/>
      <c r="B136" s="29" t="s">
        <v>92</v>
      </c>
      <c r="C136" s="13"/>
      <c r="D136" s="14">
        <v>3797944</v>
      </c>
      <c r="E136" s="16"/>
      <c r="F136" s="30"/>
    </row>
    <row r="137" spans="1:6" ht="15.75">
      <c r="A137" s="17"/>
      <c r="B137" s="18"/>
      <c r="C137" s="43" t="s">
        <v>93</v>
      </c>
      <c r="D137" s="41">
        <v>3797944</v>
      </c>
      <c r="E137" s="56"/>
      <c r="F137" s="42"/>
    </row>
    <row r="138" spans="1:6" ht="15.75">
      <c r="A138" s="17"/>
      <c r="B138" s="29" t="s">
        <v>94</v>
      </c>
      <c r="C138" s="13"/>
      <c r="D138" s="14">
        <v>3027929</v>
      </c>
      <c r="E138" s="16"/>
      <c r="F138" s="30"/>
    </row>
    <row r="139" spans="1:6" ht="15.75">
      <c r="A139" s="17"/>
      <c r="B139" s="18"/>
      <c r="C139" s="43" t="s">
        <v>93</v>
      </c>
      <c r="D139" s="41">
        <v>3027929</v>
      </c>
      <c r="E139" s="41"/>
      <c r="F139" s="42"/>
    </row>
    <row r="140" spans="1:6" ht="15.75">
      <c r="A140" s="17"/>
      <c r="B140" s="29" t="s">
        <v>95</v>
      </c>
      <c r="C140" s="13"/>
      <c r="D140" s="14">
        <v>40000</v>
      </c>
      <c r="E140" s="16"/>
      <c r="F140" s="30"/>
    </row>
    <row r="141" spans="1:6" ht="15.75">
      <c r="A141" s="17"/>
      <c r="B141" s="18"/>
      <c r="C141" s="43" t="s">
        <v>96</v>
      </c>
      <c r="D141" s="41">
        <v>40000</v>
      </c>
      <c r="E141" s="41"/>
      <c r="F141" s="42"/>
    </row>
    <row r="142" spans="1:6" ht="15.75">
      <c r="A142" s="17"/>
      <c r="B142" s="29" t="s">
        <v>97</v>
      </c>
      <c r="C142" s="13"/>
      <c r="D142" s="16"/>
      <c r="E142" s="14">
        <v>100000</v>
      </c>
      <c r="F142" s="30"/>
    </row>
    <row r="143" spans="1:6" ht="15.75">
      <c r="A143" s="17"/>
      <c r="B143" s="18"/>
      <c r="C143" s="43" t="s">
        <v>98</v>
      </c>
      <c r="D143" s="41"/>
      <c r="E143" s="41">
        <v>100000</v>
      </c>
      <c r="F143" s="42"/>
    </row>
    <row r="144" spans="1:6" ht="15.75">
      <c r="A144" s="17"/>
      <c r="B144" s="29" t="s">
        <v>99</v>
      </c>
      <c r="C144" s="13"/>
      <c r="D144" s="14">
        <v>56082</v>
      </c>
      <c r="E144" s="16"/>
      <c r="F144" s="30"/>
    </row>
    <row r="145" spans="1:6" ht="16.5" thickBot="1">
      <c r="A145" s="31"/>
      <c r="B145" s="32"/>
      <c r="C145" s="46" t="s">
        <v>93</v>
      </c>
      <c r="D145" s="33">
        <v>56082</v>
      </c>
      <c r="E145" s="33"/>
      <c r="F145" s="34"/>
    </row>
    <row r="146" spans="1:6" ht="15.75">
      <c r="A146" s="17" t="s">
        <v>100</v>
      </c>
      <c r="B146" s="29"/>
      <c r="C146" s="13"/>
      <c r="D146" s="47">
        <v>117000</v>
      </c>
      <c r="E146" s="47">
        <v>4735121</v>
      </c>
      <c r="F146" s="30"/>
    </row>
    <row r="147" spans="1:6" ht="15.75">
      <c r="A147" s="17"/>
      <c r="B147" s="29" t="s">
        <v>101</v>
      </c>
      <c r="C147" s="13"/>
      <c r="D147" s="14">
        <v>117000</v>
      </c>
      <c r="E147" s="14">
        <f>SUM(E149:E169)</f>
        <v>2801111</v>
      </c>
      <c r="F147" s="30"/>
    </row>
    <row r="148" spans="1:6" ht="15.75">
      <c r="A148" s="17"/>
      <c r="B148" s="29"/>
      <c r="C148" s="13" t="s">
        <v>102</v>
      </c>
      <c r="D148" s="16">
        <v>117000</v>
      </c>
      <c r="E148" s="14"/>
      <c r="F148" s="30"/>
    </row>
    <row r="149" spans="1:6" ht="15.75">
      <c r="A149" s="68"/>
      <c r="B149" s="29"/>
      <c r="C149" s="29" t="s">
        <v>45</v>
      </c>
      <c r="D149" s="16"/>
      <c r="E149" s="16">
        <v>103500</v>
      </c>
      <c r="F149" s="30"/>
    </row>
    <row r="150" spans="1:6" ht="15.75">
      <c r="A150" s="68"/>
      <c r="B150" s="29"/>
      <c r="C150" s="29" t="s">
        <v>116</v>
      </c>
      <c r="D150" s="16"/>
      <c r="E150" s="16">
        <v>1200</v>
      </c>
      <c r="F150" s="30"/>
    </row>
    <row r="151" spans="1:6" ht="15.75">
      <c r="A151" s="68"/>
      <c r="B151" s="29"/>
      <c r="C151" s="29" t="s">
        <v>38</v>
      </c>
      <c r="D151" s="16"/>
      <c r="E151" s="16">
        <v>1687180</v>
      </c>
      <c r="F151" s="30"/>
    </row>
    <row r="152" spans="1:6" ht="15.75">
      <c r="A152" s="68"/>
      <c r="B152" s="29"/>
      <c r="C152" s="29" t="s">
        <v>46</v>
      </c>
      <c r="D152" s="51"/>
      <c r="E152" s="51">
        <v>118720</v>
      </c>
      <c r="F152" s="30"/>
    </row>
    <row r="153" spans="1:6" ht="15.75">
      <c r="A153" s="68"/>
      <c r="B153" s="29"/>
      <c r="C153" s="13" t="s">
        <v>39</v>
      </c>
      <c r="D153" s="14"/>
      <c r="E153" s="16">
        <v>339400</v>
      </c>
      <c r="F153" s="30"/>
    </row>
    <row r="154" spans="1:6" ht="15.75">
      <c r="A154" s="68"/>
      <c r="B154" s="29"/>
      <c r="C154" s="13" t="s">
        <v>40</v>
      </c>
      <c r="D154" s="16"/>
      <c r="E154" s="16">
        <v>45600</v>
      </c>
      <c r="F154" s="30"/>
    </row>
    <row r="155" spans="1:6" ht="15.75">
      <c r="A155" s="68"/>
      <c r="B155" s="29"/>
      <c r="C155" s="13" t="s">
        <v>48</v>
      </c>
      <c r="D155" s="14"/>
      <c r="E155" s="16">
        <v>9100</v>
      </c>
      <c r="F155" s="30"/>
    </row>
    <row r="156" spans="1:6" ht="15.75">
      <c r="A156" s="68"/>
      <c r="B156" s="29"/>
      <c r="C156" s="29" t="s">
        <v>16</v>
      </c>
      <c r="D156" s="16"/>
      <c r="E156" s="16">
        <v>57467</v>
      </c>
      <c r="F156" s="30"/>
    </row>
    <row r="157" spans="1:6" ht="15.75">
      <c r="A157" s="68"/>
      <c r="B157" s="29"/>
      <c r="C157" s="29" t="s">
        <v>145</v>
      </c>
      <c r="D157" s="16"/>
      <c r="E157" s="16">
        <v>117000</v>
      </c>
      <c r="F157" s="30"/>
    </row>
    <row r="158" spans="1:6" ht="15.75">
      <c r="A158" s="68"/>
      <c r="B158" s="29"/>
      <c r="C158" s="29" t="s">
        <v>146</v>
      </c>
      <c r="D158" s="16"/>
      <c r="E158" s="16">
        <v>4730</v>
      </c>
      <c r="F158" s="30"/>
    </row>
    <row r="159" spans="1:6" ht="15.75">
      <c r="A159" s="68"/>
      <c r="B159" s="29"/>
      <c r="C159" s="13" t="s">
        <v>49</v>
      </c>
      <c r="D159" s="16"/>
      <c r="E159" s="16">
        <v>112000</v>
      </c>
      <c r="F159" s="30"/>
    </row>
    <row r="160" spans="1:6" ht="15.75">
      <c r="A160" s="68"/>
      <c r="B160" s="29"/>
      <c r="C160" s="13" t="s">
        <v>24</v>
      </c>
      <c r="D160" s="16"/>
      <c r="E160" s="16">
        <v>47500</v>
      </c>
      <c r="F160" s="30"/>
    </row>
    <row r="161" spans="1:6" ht="15.75">
      <c r="A161" s="68"/>
      <c r="B161" s="29"/>
      <c r="C161" s="13" t="s">
        <v>25</v>
      </c>
      <c r="D161" s="14"/>
      <c r="E161" s="16">
        <v>29281</v>
      </c>
      <c r="F161" s="30"/>
    </row>
    <row r="162" spans="1:6" ht="15.75">
      <c r="A162" s="68"/>
      <c r="B162" s="29"/>
      <c r="C162" s="13" t="s">
        <v>50</v>
      </c>
      <c r="D162" s="14"/>
      <c r="E162" s="16">
        <v>3148</v>
      </c>
      <c r="F162" s="30"/>
    </row>
    <row r="163" spans="1:6" ht="15.75">
      <c r="A163" s="68"/>
      <c r="B163" s="29"/>
      <c r="C163" s="13" t="s">
        <v>52</v>
      </c>
      <c r="D163" s="16"/>
      <c r="E163" s="16">
        <v>6360</v>
      </c>
      <c r="F163" s="30"/>
    </row>
    <row r="164" spans="1:6" ht="15.75">
      <c r="A164" s="68"/>
      <c r="B164" s="29"/>
      <c r="C164" s="13" t="s">
        <v>43</v>
      </c>
      <c r="D164" s="16"/>
      <c r="E164" s="16">
        <v>6800</v>
      </c>
      <c r="F164" s="30"/>
    </row>
    <row r="165" spans="1:6" ht="15.75">
      <c r="A165" s="68"/>
      <c r="B165" s="29"/>
      <c r="C165" s="13" t="s">
        <v>26</v>
      </c>
      <c r="D165" s="16"/>
      <c r="E165" s="16">
        <v>6125</v>
      </c>
      <c r="F165" s="30"/>
    </row>
    <row r="166" spans="1:6" ht="15.75">
      <c r="A166" s="68"/>
      <c r="B166" s="29"/>
      <c r="C166" s="13" t="s">
        <v>137</v>
      </c>
      <c r="D166" s="16"/>
      <c r="E166" s="16">
        <v>98200</v>
      </c>
      <c r="F166" s="30"/>
    </row>
    <row r="167" spans="1:6" ht="15.75">
      <c r="A167" s="68"/>
      <c r="B167" s="29"/>
      <c r="C167" s="13" t="s">
        <v>54</v>
      </c>
      <c r="D167" s="16"/>
      <c r="E167" s="16">
        <v>2000</v>
      </c>
      <c r="F167" s="30"/>
    </row>
    <row r="168" spans="1:6" ht="15.75">
      <c r="A168" s="68"/>
      <c r="B168" s="29"/>
      <c r="C168" s="13" t="s">
        <v>55</v>
      </c>
      <c r="D168" s="16"/>
      <c r="E168" s="16">
        <v>2000</v>
      </c>
      <c r="F168" s="30"/>
    </row>
    <row r="169" spans="1:6" ht="15.75">
      <c r="A169" s="68"/>
      <c r="B169" s="18"/>
      <c r="C169" s="43" t="s">
        <v>56</v>
      </c>
      <c r="D169" s="41"/>
      <c r="E169" s="41">
        <v>3800</v>
      </c>
      <c r="F169" s="42"/>
    </row>
    <row r="170" spans="1:6" ht="15.75">
      <c r="A170" s="68"/>
      <c r="B170" s="29" t="s">
        <v>147</v>
      </c>
      <c r="C170" s="29"/>
      <c r="D170" s="16"/>
      <c r="E170" s="14">
        <v>93400</v>
      </c>
      <c r="F170" s="30"/>
    </row>
    <row r="171" spans="1:6" ht="15.75">
      <c r="A171" s="68"/>
      <c r="B171" s="29"/>
      <c r="C171" s="29" t="s">
        <v>45</v>
      </c>
      <c r="D171" s="16"/>
      <c r="E171" s="69">
        <v>5000</v>
      </c>
      <c r="F171" s="30"/>
    </row>
    <row r="172" spans="1:6" ht="15.75">
      <c r="A172" s="68"/>
      <c r="B172" s="29"/>
      <c r="C172" s="29" t="s">
        <v>38</v>
      </c>
      <c r="D172" s="16"/>
      <c r="E172" s="69">
        <v>59900</v>
      </c>
      <c r="F172" s="30"/>
    </row>
    <row r="173" spans="1:6" ht="15.75">
      <c r="A173" s="68"/>
      <c r="B173" s="29"/>
      <c r="C173" s="29" t="s">
        <v>46</v>
      </c>
      <c r="D173" s="51"/>
      <c r="E173" s="69">
        <v>4900</v>
      </c>
      <c r="F173" s="30"/>
    </row>
    <row r="174" spans="1:6" ht="15.75">
      <c r="A174" s="68"/>
      <c r="B174" s="29"/>
      <c r="C174" s="13" t="s">
        <v>39</v>
      </c>
      <c r="D174" s="14"/>
      <c r="E174" s="69">
        <v>12000</v>
      </c>
      <c r="F174" s="30"/>
    </row>
    <row r="175" spans="1:6" ht="15.75">
      <c r="A175" s="68"/>
      <c r="B175" s="29"/>
      <c r="C175" s="13" t="s">
        <v>40</v>
      </c>
      <c r="D175" s="16"/>
      <c r="E175" s="69">
        <v>1700</v>
      </c>
      <c r="F175" s="30"/>
    </row>
    <row r="176" spans="1:6" ht="15.75">
      <c r="A176" s="68"/>
      <c r="B176" s="29"/>
      <c r="C176" s="29" t="s">
        <v>16</v>
      </c>
      <c r="D176" s="16"/>
      <c r="E176" s="69">
        <v>5000</v>
      </c>
      <c r="F176" s="30"/>
    </row>
    <row r="177" spans="1:6" ht="15.75">
      <c r="A177" s="68"/>
      <c r="B177" s="29"/>
      <c r="C177" s="29" t="s">
        <v>146</v>
      </c>
      <c r="D177" s="16"/>
      <c r="E177" s="69">
        <v>500</v>
      </c>
      <c r="F177" s="30"/>
    </row>
    <row r="178" spans="1:6" ht="15.75">
      <c r="A178" s="68"/>
      <c r="B178" s="29"/>
      <c r="C178" s="13" t="s">
        <v>24</v>
      </c>
      <c r="D178" s="16"/>
      <c r="E178" s="69">
        <v>300</v>
      </c>
      <c r="F178" s="30"/>
    </row>
    <row r="179" spans="1:6" ht="16.5" thickBot="1">
      <c r="A179" s="74"/>
      <c r="B179" s="32"/>
      <c r="C179" s="46" t="s">
        <v>137</v>
      </c>
      <c r="D179" s="33"/>
      <c r="E179" s="75">
        <v>4100</v>
      </c>
      <c r="F179" s="34"/>
    </row>
    <row r="180" spans="1:6" ht="15.75">
      <c r="A180" s="77"/>
      <c r="B180" s="36" t="s">
        <v>148</v>
      </c>
      <c r="C180" s="36"/>
      <c r="D180" s="37"/>
      <c r="E180" s="39">
        <v>253000</v>
      </c>
      <c r="F180" s="38"/>
    </row>
    <row r="181" spans="1:6" ht="15.75">
      <c r="A181" s="68"/>
      <c r="B181" s="29"/>
      <c r="C181" s="29" t="s">
        <v>45</v>
      </c>
      <c r="D181" s="16"/>
      <c r="E181" s="69">
        <v>5000</v>
      </c>
      <c r="F181" s="30"/>
    </row>
    <row r="182" spans="1:6" ht="15.75">
      <c r="A182" s="68"/>
      <c r="B182" s="29"/>
      <c r="C182" s="29" t="s">
        <v>38</v>
      </c>
      <c r="D182" s="16"/>
      <c r="E182" s="69">
        <v>137500</v>
      </c>
      <c r="F182" s="30"/>
    </row>
    <row r="183" spans="1:6" ht="15.75">
      <c r="A183" s="68"/>
      <c r="B183" s="29"/>
      <c r="C183" s="29" t="s">
        <v>46</v>
      </c>
      <c r="D183" s="51"/>
      <c r="E183" s="69">
        <v>4500</v>
      </c>
      <c r="F183" s="30"/>
    </row>
    <row r="184" spans="1:6" ht="15.75">
      <c r="A184" s="68"/>
      <c r="B184" s="29"/>
      <c r="C184" s="13" t="s">
        <v>39</v>
      </c>
      <c r="D184" s="14"/>
      <c r="E184" s="69">
        <v>25000</v>
      </c>
      <c r="F184" s="30"/>
    </row>
    <row r="185" spans="1:6" ht="15.75">
      <c r="A185" s="68"/>
      <c r="B185" s="29"/>
      <c r="C185" s="13" t="s">
        <v>40</v>
      </c>
      <c r="D185" s="16"/>
      <c r="E185" s="69">
        <v>4500</v>
      </c>
      <c r="F185" s="30"/>
    </row>
    <row r="186" spans="1:6" ht="15.75">
      <c r="A186" s="68"/>
      <c r="B186" s="29"/>
      <c r="C186" s="29" t="s">
        <v>16</v>
      </c>
      <c r="D186" s="16"/>
      <c r="E186" s="69">
        <v>60000</v>
      </c>
      <c r="F186" s="30"/>
    </row>
    <row r="187" spans="1:6" ht="15.75">
      <c r="A187" s="68"/>
      <c r="B187" s="29"/>
      <c r="C187" s="29" t="s">
        <v>146</v>
      </c>
      <c r="D187" s="16"/>
      <c r="E187" s="69">
        <v>300</v>
      </c>
      <c r="F187" s="30"/>
    </row>
    <row r="188" spans="1:6" ht="15.75">
      <c r="A188" s="68"/>
      <c r="B188" s="29"/>
      <c r="C188" s="13" t="s">
        <v>49</v>
      </c>
      <c r="D188" s="16"/>
      <c r="E188" s="69">
        <v>5000</v>
      </c>
      <c r="F188" s="30"/>
    </row>
    <row r="189" spans="1:6" ht="15.75">
      <c r="A189" s="68"/>
      <c r="B189" s="29"/>
      <c r="C189" s="13" t="s">
        <v>24</v>
      </c>
      <c r="D189" s="16"/>
      <c r="E189" s="70">
        <v>3000</v>
      </c>
      <c r="F189" s="30"/>
    </row>
    <row r="190" spans="1:6" ht="15.75">
      <c r="A190" s="68"/>
      <c r="B190" s="29"/>
      <c r="C190" s="13" t="s">
        <v>25</v>
      </c>
      <c r="D190" s="14"/>
      <c r="E190" s="69">
        <v>700</v>
      </c>
      <c r="F190" s="30"/>
    </row>
    <row r="191" spans="1:6" ht="15.75">
      <c r="A191" s="68"/>
      <c r="B191" s="29"/>
      <c r="C191" s="13" t="s">
        <v>26</v>
      </c>
      <c r="D191" s="16"/>
      <c r="E191" s="70">
        <v>1000</v>
      </c>
      <c r="F191" s="30"/>
    </row>
    <row r="192" spans="1:6" ht="15.75">
      <c r="A192" s="68"/>
      <c r="B192" s="18"/>
      <c r="C192" s="43" t="s">
        <v>137</v>
      </c>
      <c r="D192" s="41"/>
      <c r="E192" s="73">
        <v>6500</v>
      </c>
      <c r="F192" s="42"/>
    </row>
    <row r="193" spans="1:6" ht="15.75">
      <c r="A193" s="68"/>
      <c r="B193" s="29" t="s">
        <v>149</v>
      </c>
      <c r="C193" s="29"/>
      <c r="D193" s="16"/>
      <c r="E193" s="71">
        <f>SUM(E194:E214)</f>
        <v>1337530</v>
      </c>
      <c r="F193" s="30"/>
    </row>
    <row r="194" spans="1:6" ht="15.75">
      <c r="A194" s="68"/>
      <c r="B194" s="29"/>
      <c r="C194" s="29" t="s">
        <v>45</v>
      </c>
      <c r="D194" s="16"/>
      <c r="E194" s="69">
        <v>55000</v>
      </c>
      <c r="F194" s="30"/>
    </row>
    <row r="195" spans="1:6" ht="15.75">
      <c r="A195" s="68"/>
      <c r="B195" s="29"/>
      <c r="C195" s="29" t="s">
        <v>116</v>
      </c>
      <c r="D195" s="16"/>
      <c r="E195" s="70">
        <v>1200</v>
      </c>
      <c r="F195" s="30"/>
    </row>
    <row r="196" spans="1:6" ht="15.75">
      <c r="A196" s="68"/>
      <c r="B196" s="29"/>
      <c r="C196" s="29" t="s">
        <v>38</v>
      </c>
      <c r="D196" s="16"/>
      <c r="E196" s="69">
        <v>790400</v>
      </c>
      <c r="F196" s="30"/>
    </row>
    <row r="197" spans="1:6" ht="15.75">
      <c r="A197" s="68"/>
      <c r="B197" s="29"/>
      <c r="C197" s="29" t="s">
        <v>46</v>
      </c>
      <c r="D197" s="51"/>
      <c r="E197" s="69">
        <v>60600</v>
      </c>
      <c r="F197" s="30"/>
    </row>
    <row r="198" spans="1:6" ht="15.75">
      <c r="A198" s="68"/>
      <c r="B198" s="29"/>
      <c r="C198" s="13" t="s">
        <v>39</v>
      </c>
      <c r="D198" s="14"/>
      <c r="E198" s="69">
        <v>164000</v>
      </c>
      <c r="F198" s="30"/>
    </row>
    <row r="199" spans="1:6" ht="15.75">
      <c r="A199" s="68"/>
      <c r="B199" s="29"/>
      <c r="C199" s="13" t="s">
        <v>40</v>
      </c>
      <c r="D199" s="16"/>
      <c r="E199" s="69">
        <v>23000</v>
      </c>
      <c r="F199" s="30"/>
    </row>
    <row r="200" spans="1:6" ht="15.75">
      <c r="A200" s="68"/>
      <c r="B200" s="29"/>
      <c r="C200" s="13" t="s">
        <v>48</v>
      </c>
      <c r="D200" s="14"/>
      <c r="E200" s="69">
        <v>12000</v>
      </c>
      <c r="F200" s="30"/>
    </row>
    <row r="201" spans="1:6" ht="15.75">
      <c r="A201" s="68"/>
      <c r="B201" s="29"/>
      <c r="C201" s="29" t="s">
        <v>16</v>
      </c>
      <c r="D201" s="16"/>
      <c r="E201" s="69">
        <v>47900</v>
      </c>
      <c r="F201" s="30"/>
    </row>
    <row r="202" spans="1:6" ht="15.75">
      <c r="A202" s="68"/>
      <c r="B202" s="29"/>
      <c r="C202" s="29" t="s">
        <v>146</v>
      </c>
      <c r="D202" s="16"/>
      <c r="E202" s="69">
        <v>17900</v>
      </c>
      <c r="F202" s="30"/>
    </row>
    <row r="203" spans="1:6" ht="15.75">
      <c r="A203" s="68"/>
      <c r="B203" s="29"/>
      <c r="C203" s="13" t="s">
        <v>49</v>
      </c>
      <c r="D203" s="16"/>
      <c r="E203" s="69">
        <v>60900</v>
      </c>
      <c r="F203" s="30"/>
    </row>
    <row r="204" spans="1:6" ht="15.75">
      <c r="A204" s="68"/>
      <c r="B204" s="29"/>
      <c r="C204" s="13" t="s">
        <v>24</v>
      </c>
      <c r="D204" s="16"/>
      <c r="E204" s="69">
        <v>5000</v>
      </c>
      <c r="F204" s="30"/>
    </row>
    <row r="205" spans="1:6" ht="15.75">
      <c r="A205" s="68"/>
      <c r="B205" s="29"/>
      <c r="C205" s="13" t="s">
        <v>25</v>
      </c>
      <c r="D205" s="14"/>
      <c r="E205" s="69">
        <v>23200</v>
      </c>
      <c r="F205" s="30"/>
    </row>
    <row r="206" spans="1:6" ht="15.75">
      <c r="A206" s="68"/>
      <c r="B206" s="29"/>
      <c r="C206" s="13" t="s">
        <v>50</v>
      </c>
      <c r="D206" s="14"/>
      <c r="E206" s="69">
        <v>5000</v>
      </c>
      <c r="F206" s="30"/>
    </row>
    <row r="207" spans="1:6" ht="15.75">
      <c r="A207" s="68"/>
      <c r="B207" s="29"/>
      <c r="C207" s="29" t="s">
        <v>51</v>
      </c>
      <c r="D207" s="16"/>
      <c r="E207" s="69">
        <v>1000</v>
      </c>
      <c r="F207" s="30"/>
    </row>
    <row r="208" spans="1:6" ht="15.75">
      <c r="A208" s="68"/>
      <c r="B208" s="29"/>
      <c r="C208" s="13" t="s">
        <v>52</v>
      </c>
      <c r="D208" s="16"/>
      <c r="E208" s="69">
        <v>4800</v>
      </c>
      <c r="F208" s="30"/>
    </row>
    <row r="209" spans="1:6" ht="15.75">
      <c r="A209" s="68"/>
      <c r="B209" s="29"/>
      <c r="C209" s="13" t="s">
        <v>43</v>
      </c>
      <c r="D209" s="16"/>
      <c r="E209" s="69">
        <v>3000</v>
      </c>
      <c r="F209" s="30"/>
    </row>
    <row r="210" spans="1:6" ht="15.75">
      <c r="A210" s="68"/>
      <c r="B210" s="29"/>
      <c r="C210" s="13" t="s">
        <v>26</v>
      </c>
      <c r="D210" s="16"/>
      <c r="E210" s="69">
        <v>7000</v>
      </c>
      <c r="F210" s="30"/>
    </row>
    <row r="211" spans="1:6" ht="15.75">
      <c r="A211" s="68"/>
      <c r="B211" s="29"/>
      <c r="C211" s="13" t="s">
        <v>137</v>
      </c>
      <c r="D211" s="16"/>
      <c r="E211" s="69">
        <v>50530</v>
      </c>
      <c r="F211" s="30"/>
    </row>
    <row r="212" spans="1:6" ht="15.75">
      <c r="A212" s="68"/>
      <c r="B212" s="29"/>
      <c r="C212" s="13" t="s">
        <v>54</v>
      </c>
      <c r="D212" s="16"/>
      <c r="E212" s="69">
        <v>1000</v>
      </c>
      <c r="F212" s="30"/>
    </row>
    <row r="213" spans="1:6" ht="15.75">
      <c r="A213" s="68"/>
      <c r="B213" s="29"/>
      <c r="C213" s="13" t="s">
        <v>55</v>
      </c>
      <c r="D213" s="16"/>
      <c r="E213" s="69">
        <v>1500</v>
      </c>
      <c r="F213" s="30"/>
    </row>
    <row r="214" spans="1:6" ht="15.75">
      <c r="A214" s="68"/>
      <c r="B214" s="29"/>
      <c r="C214" s="13" t="s">
        <v>56</v>
      </c>
      <c r="D214" s="16"/>
      <c r="E214" s="69">
        <v>2600</v>
      </c>
      <c r="F214" s="30"/>
    </row>
    <row r="215" spans="1:6" ht="15.75">
      <c r="A215" s="68"/>
      <c r="B215" s="22" t="s">
        <v>150</v>
      </c>
      <c r="C215" s="22"/>
      <c r="D215" s="24"/>
      <c r="E215" s="76">
        <v>184000</v>
      </c>
      <c r="F215" s="26"/>
    </row>
    <row r="216" spans="1:6" ht="15.75">
      <c r="A216" s="68"/>
      <c r="B216" s="29"/>
      <c r="C216" s="29" t="s">
        <v>38</v>
      </c>
      <c r="D216" s="16"/>
      <c r="E216" s="69">
        <v>29600</v>
      </c>
      <c r="F216" s="30"/>
    </row>
    <row r="217" spans="1:6" ht="15.75">
      <c r="A217" s="68"/>
      <c r="B217" s="29"/>
      <c r="C217" s="29" t="s">
        <v>46</v>
      </c>
      <c r="D217" s="51"/>
      <c r="E217" s="69">
        <v>2400</v>
      </c>
      <c r="F217" s="30"/>
    </row>
    <row r="218" spans="1:6" ht="15.75">
      <c r="A218" s="68"/>
      <c r="B218" s="29"/>
      <c r="C218" s="13" t="s">
        <v>39</v>
      </c>
      <c r="D218" s="14"/>
      <c r="E218" s="69">
        <v>5500</v>
      </c>
      <c r="F218" s="30"/>
    </row>
    <row r="219" spans="1:6" ht="15.75">
      <c r="A219" s="68"/>
      <c r="B219" s="29"/>
      <c r="C219" s="13" t="s">
        <v>40</v>
      </c>
      <c r="D219" s="16"/>
      <c r="E219" s="69">
        <v>800</v>
      </c>
      <c r="F219" s="30"/>
    </row>
    <row r="220" spans="1:6" ht="15.75">
      <c r="A220" s="68"/>
      <c r="B220" s="29"/>
      <c r="C220" s="29" t="s">
        <v>16</v>
      </c>
      <c r="D220" s="16"/>
      <c r="E220" s="69">
        <v>20000</v>
      </c>
      <c r="F220" s="30"/>
    </row>
    <row r="221" spans="1:6" ht="15.75">
      <c r="A221" s="68"/>
      <c r="B221" s="29"/>
      <c r="C221" s="13" t="s">
        <v>24</v>
      </c>
      <c r="D221" s="16"/>
      <c r="E221" s="72">
        <v>2900</v>
      </c>
      <c r="F221" s="30"/>
    </row>
    <row r="222" spans="1:6" ht="15.75">
      <c r="A222" s="68"/>
      <c r="B222" s="29"/>
      <c r="C222" s="13" t="s">
        <v>25</v>
      </c>
      <c r="D222" s="14"/>
      <c r="E222" s="69">
        <v>118000</v>
      </c>
      <c r="F222" s="30"/>
    </row>
    <row r="223" spans="1:6" ht="15.75">
      <c r="A223" s="68"/>
      <c r="B223" s="29"/>
      <c r="C223" s="13" t="s">
        <v>26</v>
      </c>
      <c r="D223" s="16"/>
      <c r="E223" s="72">
        <v>4000</v>
      </c>
      <c r="F223" s="30"/>
    </row>
    <row r="224" spans="1:6" ht="15.75">
      <c r="A224" s="68"/>
      <c r="B224" s="18"/>
      <c r="C224" s="43" t="s">
        <v>137</v>
      </c>
      <c r="D224" s="41"/>
      <c r="E224" s="73">
        <v>800</v>
      </c>
      <c r="F224" s="42"/>
    </row>
    <row r="225" spans="1:6" ht="15.75">
      <c r="A225" s="68"/>
      <c r="B225" s="29" t="s">
        <v>151</v>
      </c>
      <c r="C225" s="29"/>
      <c r="D225" s="16"/>
      <c r="E225" s="71">
        <v>23700</v>
      </c>
      <c r="F225" s="30"/>
    </row>
    <row r="226" spans="1:7" ht="15.75">
      <c r="A226" s="68"/>
      <c r="B226" s="29"/>
      <c r="C226" s="13" t="s">
        <v>25</v>
      </c>
      <c r="D226" s="16"/>
      <c r="E226" s="69">
        <v>23700</v>
      </c>
      <c r="F226" s="30"/>
      <c r="G226" s="82"/>
    </row>
    <row r="227" spans="1:7" ht="15.75">
      <c r="A227" s="68"/>
      <c r="B227" s="22" t="s">
        <v>152</v>
      </c>
      <c r="C227" s="22"/>
      <c r="D227" s="24"/>
      <c r="E227" s="76">
        <v>42380</v>
      </c>
      <c r="F227" s="26"/>
      <c r="G227" s="81"/>
    </row>
    <row r="228" spans="1:7" ht="16.5" thickBot="1">
      <c r="A228" s="74"/>
      <c r="B228" s="32"/>
      <c r="C228" s="46" t="s">
        <v>137</v>
      </c>
      <c r="D228" s="33"/>
      <c r="E228" s="75">
        <v>42380</v>
      </c>
      <c r="F228" s="34"/>
      <c r="G228" s="82"/>
    </row>
    <row r="229" spans="1:6" ht="15.75">
      <c r="A229" s="78">
        <v>851</v>
      </c>
      <c r="B229" s="6"/>
      <c r="C229" s="35"/>
      <c r="D229" s="9"/>
      <c r="E229" s="79">
        <f>SUM(E230+E232+E236)</f>
        <v>125359</v>
      </c>
      <c r="F229" s="80"/>
    </row>
    <row r="230" spans="1:6" ht="15.75">
      <c r="A230" s="17"/>
      <c r="B230" s="29" t="s">
        <v>104</v>
      </c>
      <c r="C230" s="13"/>
      <c r="D230" s="16"/>
      <c r="E230" s="14">
        <v>6000</v>
      </c>
      <c r="F230" s="30"/>
    </row>
    <row r="231" spans="1:6" ht="15.75">
      <c r="A231" s="17"/>
      <c r="B231" s="18"/>
      <c r="C231" s="43" t="s">
        <v>25</v>
      </c>
      <c r="D231" s="41"/>
      <c r="E231" s="41">
        <v>6000</v>
      </c>
      <c r="F231" s="42"/>
    </row>
    <row r="232" spans="1:6" ht="15.75">
      <c r="A232" s="17"/>
      <c r="B232" s="29" t="s">
        <v>105</v>
      </c>
      <c r="C232" s="13"/>
      <c r="D232" s="16"/>
      <c r="E232" s="14">
        <f>SUM(E233:E235)</f>
        <v>84359</v>
      </c>
      <c r="F232" s="30"/>
    </row>
    <row r="233" spans="1:6" ht="15.75">
      <c r="A233" s="17"/>
      <c r="B233" s="29"/>
      <c r="C233" s="13" t="s">
        <v>16</v>
      </c>
      <c r="D233" s="16"/>
      <c r="E233" s="16">
        <v>4359</v>
      </c>
      <c r="F233" s="30"/>
    </row>
    <row r="234" spans="1:6" ht="15.75">
      <c r="A234" s="17"/>
      <c r="B234" s="29"/>
      <c r="C234" s="13" t="s">
        <v>24</v>
      </c>
      <c r="D234" s="16"/>
      <c r="E234" s="16">
        <v>50000</v>
      </c>
      <c r="F234" s="30"/>
    </row>
    <row r="235" spans="1:6" ht="15.75">
      <c r="A235" s="17"/>
      <c r="B235" s="18"/>
      <c r="C235" s="43" t="s">
        <v>25</v>
      </c>
      <c r="D235" s="41"/>
      <c r="E235" s="41">
        <v>30000</v>
      </c>
      <c r="F235" s="42"/>
    </row>
    <row r="236" spans="1:6" ht="15.75">
      <c r="A236" s="17"/>
      <c r="B236" s="29" t="s">
        <v>106</v>
      </c>
      <c r="C236" s="13"/>
      <c r="D236" s="16"/>
      <c r="E236" s="14">
        <v>35000</v>
      </c>
      <c r="F236" s="30"/>
    </row>
    <row r="237" spans="1:6" ht="16.5" thickBot="1">
      <c r="A237" s="17"/>
      <c r="B237" s="29"/>
      <c r="C237" s="13" t="s">
        <v>24</v>
      </c>
      <c r="D237" s="16"/>
      <c r="E237" s="16">
        <v>35000</v>
      </c>
      <c r="F237" s="30"/>
    </row>
    <row r="238" spans="1:6" ht="15.75">
      <c r="A238" s="35" t="s">
        <v>107</v>
      </c>
      <c r="B238" s="36"/>
      <c r="C238" s="8"/>
      <c r="D238" s="9">
        <f>SUM(D241+D258+D261+D267+D275)</f>
        <v>3394167</v>
      </c>
      <c r="E238" s="9">
        <f>SUM(E239+E241+E258+E261+E265+E267+E273+E275)</f>
        <v>3668279</v>
      </c>
      <c r="F238" s="38"/>
    </row>
    <row r="239" spans="1:6" ht="15.75">
      <c r="A239" s="17"/>
      <c r="B239" s="29" t="s">
        <v>133</v>
      </c>
      <c r="C239" s="13"/>
      <c r="D239" s="16"/>
      <c r="E239" s="14">
        <v>45000</v>
      </c>
      <c r="F239" s="30"/>
    </row>
    <row r="240" spans="1:6" ht="15.75">
      <c r="A240" s="17"/>
      <c r="B240" s="18"/>
      <c r="C240" s="43" t="s">
        <v>134</v>
      </c>
      <c r="D240" s="41"/>
      <c r="E240" s="41">
        <v>45000</v>
      </c>
      <c r="F240" s="42"/>
    </row>
    <row r="241" spans="1:6" ht="15.75">
      <c r="A241" s="17"/>
      <c r="B241" s="29" t="s">
        <v>108</v>
      </c>
      <c r="C241" s="29"/>
      <c r="D241" s="14">
        <f>SUM(D242:D243)</f>
        <v>3117163</v>
      </c>
      <c r="E241" s="14">
        <f>SUM(E244:E257)</f>
        <v>3116663</v>
      </c>
      <c r="F241" s="30"/>
    </row>
    <row r="242" spans="1:6" ht="15.75">
      <c r="A242" s="17"/>
      <c r="B242" s="29"/>
      <c r="C242" s="13" t="s">
        <v>36</v>
      </c>
      <c r="D242" s="16">
        <v>3116663</v>
      </c>
      <c r="E242" s="14"/>
      <c r="F242" s="30"/>
    </row>
    <row r="243" spans="1:6" ht="15.75">
      <c r="A243" s="17"/>
      <c r="B243" s="29"/>
      <c r="C243" s="13" t="s">
        <v>37</v>
      </c>
      <c r="D243" s="16">
        <v>500</v>
      </c>
      <c r="E243" s="14"/>
      <c r="F243" s="30"/>
    </row>
    <row r="244" spans="1:6" ht="15.75">
      <c r="A244" s="17"/>
      <c r="B244" s="29"/>
      <c r="C244" s="13" t="s">
        <v>135</v>
      </c>
      <c r="D244" s="16"/>
      <c r="E244" s="16">
        <v>3023164</v>
      </c>
      <c r="F244" s="30"/>
    </row>
    <row r="245" spans="1:6" ht="15.75">
      <c r="A245" s="17"/>
      <c r="B245" s="29"/>
      <c r="C245" s="13" t="s">
        <v>38</v>
      </c>
      <c r="D245" s="16"/>
      <c r="E245" s="16">
        <v>56638</v>
      </c>
      <c r="F245" s="30"/>
    </row>
    <row r="246" spans="1:6" ht="15.75">
      <c r="A246" s="17"/>
      <c r="B246" s="29"/>
      <c r="C246" s="13" t="s">
        <v>39</v>
      </c>
      <c r="D246" s="16"/>
      <c r="E246" s="16">
        <v>10167</v>
      </c>
      <c r="F246" s="30"/>
    </row>
    <row r="247" spans="1:6" ht="15.75">
      <c r="A247" s="17"/>
      <c r="B247" s="29"/>
      <c r="C247" s="13" t="s">
        <v>40</v>
      </c>
      <c r="D247" s="16"/>
      <c r="E247" s="16">
        <v>1450</v>
      </c>
      <c r="F247" s="30"/>
    </row>
    <row r="248" spans="1:6" ht="15.75">
      <c r="A248" s="17"/>
      <c r="B248" s="29"/>
      <c r="C248" s="13" t="s">
        <v>16</v>
      </c>
      <c r="D248" s="16"/>
      <c r="E248" s="16">
        <v>5000</v>
      </c>
      <c r="F248" s="30"/>
    </row>
    <row r="249" spans="1:6" ht="15.75">
      <c r="A249" s="17"/>
      <c r="B249" s="29"/>
      <c r="C249" s="13" t="s">
        <v>25</v>
      </c>
      <c r="D249" s="16"/>
      <c r="E249" s="16">
        <v>9000</v>
      </c>
      <c r="F249" s="30"/>
    </row>
    <row r="250" spans="1:6" ht="15.75">
      <c r="A250" s="17"/>
      <c r="B250" s="29"/>
      <c r="C250" s="13" t="s">
        <v>52</v>
      </c>
      <c r="D250" s="16"/>
      <c r="E250" s="16">
        <v>2400</v>
      </c>
      <c r="F250" s="30"/>
    </row>
    <row r="251" spans="1:6" ht="15.75">
      <c r="A251" s="17"/>
      <c r="B251" s="29"/>
      <c r="C251" s="13" t="s">
        <v>136</v>
      </c>
      <c r="D251" s="16"/>
      <c r="E251" s="16">
        <v>85</v>
      </c>
      <c r="F251" s="30"/>
    </row>
    <row r="252" spans="1:6" ht="15.75">
      <c r="A252" s="17"/>
      <c r="B252" s="29"/>
      <c r="C252" s="13" t="s">
        <v>43</v>
      </c>
      <c r="D252" s="16"/>
      <c r="E252" s="16">
        <v>1500</v>
      </c>
      <c r="F252" s="30"/>
    </row>
    <row r="253" spans="1:6" ht="15.75">
      <c r="A253" s="17"/>
      <c r="B253" s="29"/>
      <c r="C253" s="13" t="s">
        <v>26</v>
      </c>
      <c r="D253" s="16"/>
      <c r="E253" s="16">
        <v>300</v>
      </c>
      <c r="F253" s="30"/>
    </row>
    <row r="254" spans="1:6" ht="15.75">
      <c r="A254" s="17"/>
      <c r="B254" s="29"/>
      <c r="C254" s="13" t="s">
        <v>137</v>
      </c>
      <c r="D254" s="16"/>
      <c r="E254" s="16">
        <v>805</v>
      </c>
      <c r="F254" s="30"/>
    </row>
    <row r="255" spans="1:6" ht="15.75">
      <c r="A255" s="17"/>
      <c r="B255" s="29"/>
      <c r="C255" s="13" t="s">
        <v>54</v>
      </c>
      <c r="D255" s="16"/>
      <c r="E255" s="16">
        <v>1500</v>
      </c>
      <c r="F255" s="30"/>
    </row>
    <row r="256" spans="1:6" ht="15.75">
      <c r="A256" s="17"/>
      <c r="B256" s="29"/>
      <c r="C256" s="13" t="s">
        <v>55</v>
      </c>
      <c r="D256" s="16"/>
      <c r="E256" s="16">
        <v>1500</v>
      </c>
      <c r="F256" s="30"/>
    </row>
    <row r="257" spans="1:6" ht="15.75">
      <c r="A257" s="17"/>
      <c r="B257" s="18"/>
      <c r="C257" s="43" t="s">
        <v>56</v>
      </c>
      <c r="D257" s="41"/>
      <c r="E257" s="41">
        <v>3154</v>
      </c>
      <c r="F257" s="42"/>
    </row>
    <row r="258" spans="1:6" ht="15.75">
      <c r="A258" s="17"/>
      <c r="B258" s="29" t="s">
        <v>109</v>
      </c>
      <c r="C258" s="13"/>
      <c r="D258" s="14">
        <v>17864</v>
      </c>
      <c r="E258" s="14">
        <v>17864</v>
      </c>
      <c r="F258" s="30"/>
    </row>
    <row r="259" spans="1:6" ht="15.75">
      <c r="A259" s="17"/>
      <c r="B259" s="29"/>
      <c r="C259" s="13" t="s">
        <v>36</v>
      </c>
      <c r="D259" s="16">
        <v>17864</v>
      </c>
      <c r="E259" s="14"/>
      <c r="F259" s="30"/>
    </row>
    <row r="260" spans="1:6" ht="15.75">
      <c r="A260" s="17"/>
      <c r="B260" s="18"/>
      <c r="C260" s="43" t="s">
        <v>135</v>
      </c>
      <c r="D260" s="41"/>
      <c r="E260" s="41">
        <v>17864</v>
      </c>
      <c r="F260" s="42"/>
    </row>
    <row r="261" spans="1:6" ht="15.75">
      <c r="A261" s="17"/>
      <c r="B261" s="29" t="s">
        <v>110</v>
      </c>
      <c r="C261" s="13"/>
      <c r="D261" s="14">
        <f>SUM(D262:D263)</f>
        <v>156070</v>
      </c>
      <c r="E261" s="14">
        <v>216020</v>
      </c>
      <c r="F261" s="30"/>
    </row>
    <row r="262" spans="1:6" ht="15.75">
      <c r="A262" s="17"/>
      <c r="B262" s="29"/>
      <c r="C262" s="13" t="s">
        <v>36</v>
      </c>
      <c r="D262" s="16">
        <v>131582</v>
      </c>
      <c r="E262" s="14"/>
      <c r="F262" s="30"/>
    </row>
    <row r="263" spans="1:6" ht="15.75">
      <c r="A263" s="17"/>
      <c r="B263" s="29"/>
      <c r="C263" s="13" t="s">
        <v>111</v>
      </c>
      <c r="D263" s="16">
        <v>24488</v>
      </c>
      <c r="E263" s="14"/>
      <c r="F263" s="30"/>
    </row>
    <row r="264" spans="1:6" ht="15.75">
      <c r="A264" s="17"/>
      <c r="B264" s="18"/>
      <c r="C264" s="43" t="s">
        <v>135</v>
      </c>
      <c r="D264" s="41"/>
      <c r="E264" s="41">
        <v>216020</v>
      </c>
      <c r="F264" s="42"/>
    </row>
    <row r="265" spans="1:6" ht="15.75">
      <c r="A265" s="17"/>
      <c r="B265" s="22" t="s">
        <v>138</v>
      </c>
      <c r="C265" s="23"/>
      <c r="D265" s="24"/>
      <c r="E265" s="25">
        <v>12000</v>
      </c>
      <c r="F265" s="26"/>
    </row>
    <row r="266" spans="1:6" ht="15.75">
      <c r="A266" s="17"/>
      <c r="B266" s="18"/>
      <c r="C266" s="43" t="s">
        <v>135</v>
      </c>
      <c r="D266" s="41"/>
      <c r="E266" s="41">
        <v>12000</v>
      </c>
      <c r="F266" s="30"/>
    </row>
    <row r="267" spans="1:6" ht="15.75">
      <c r="A267" s="17"/>
      <c r="B267" s="22" t="s">
        <v>112</v>
      </c>
      <c r="C267" s="23"/>
      <c r="D267" s="25">
        <v>82518</v>
      </c>
      <c r="E267" s="25">
        <f>SUM(E269:E272)</f>
        <v>176180</v>
      </c>
      <c r="F267" s="26"/>
    </row>
    <row r="268" spans="1:6" ht="15.75">
      <c r="A268" s="17"/>
      <c r="B268" s="29"/>
      <c r="C268" s="29" t="s">
        <v>111</v>
      </c>
      <c r="D268" s="16">
        <v>82518</v>
      </c>
      <c r="E268" s="14"/>
      <c r="F268" s="30"/>
    </row>
    <row r="269" spans="1:6" ht="15.75">
      <c r="A269" s="17"/>
      <c r="B269" s="29"/>
      <c r="C269" s="13" t="s">
        <v>38</v>
      </c>
      <c r="D269" s="16"/>
      <c r="E269" s="16">
        <v>135227</v>
      </c>
      <c r="F269" s="30"/>
    </row>
    <row r="270" spans="1:6" ht="15.75">
      <c r="A270" s="17"/>
      <c r="B270" s="29"/>
      <c r="C270" s="13" t="s">
        <v>46</v>
      </c>
      <c r="D270" s="16"/>
      <c r="E270" s="16">
        <v>10400</v>
      </c>
      <c r="F270" s="30"/>
    </row>
    <row r="271" spans="1:6" ht="15.75">
      <c r="A271" s="17"/>
      <c r="B271" s="29"/>
      <c r="C271" s="13" t="s">
        <v>39</v>
      </c>
      <c r="D271" s="16"/>
      <c r="E271" s="16">
        <v>26743</v>
      </c>
      <c r="F271" s="30"/>
    </row>
    <row r="272" spans="1:6" ht="15.75">
      <c r="A272" s="17"/>
      <c r="B272" s="18"/>
      <c r="C272" s="43" t="s">
        <v>40</v>
      </c>
      <c r="D272" s="41"/>
      <c r="E272" s="41">
        <v>3810</v>
      </c>
      <c r="F272" s="42"/>
    </row>
    <row r="273" spans="1:6" ht="15.75">
      <c r="A273" s="17"/>
      <c r="B273" s="29" t="s">
        <v>139</v>
      </c>
      <c r="C273" s="13"/>
      <c r="D273" s="16"/>
      <c r="E273" s="14">
        <v>4000</v>
      </c>
      <c r="F273" s="30"/>
    </row>
    <row r="274" spans="1:6" ht="15.75">
      <c r="A274" s="17"/>
      <c r="B274" s="18"/>
      <c r="C274" s="43" t="s">
        <v>135</v>
      </c>
      <c r="D274" s="41"/>
      <c r="E274" s="41">
        <v>4000</v>
      </c>
      <c r="F274" s="42"/>
    </row>
    <row r="275" spans="1:6" ht="15.75">
      <c r="A275" s="17"/>
      <c r="B275" s="29" t="s">
        <v>113</v>
      </c>
      <c r="C275" s="13"/>
      <c r="D275" s="14">
        <v>20552</v>
      </c>
      <c r="E275" s="14">
        <f>SUM(E277:E278)</f>
        <v>80552</v>
      </c>
      <c r="F275" s="30"/>
    </row>
    <row r="276" spans="1:6" ht="15.75">
      <c r="A276" s="17"/>
      <c r="B276" s="29"/>
      <c r="C276" s="13" t="s">
        <v>111</v>
      </c>
      <c r="D276" s="16">
        <v>20552</v>
      </c>
      <c r="E276" s="14"/>
      <c r="F276" s="30"/>
    </row>
    <row r="277" spans="1:6" ht="15.75">
      <c r="A277" s="17"/>
      <c r="B277" s="29"/>
      <c r="C277" s="13" t="s">
        <v>135</v>
      </c>
      <c r="D277" s="16"/>
      <c r="E277" s="16">
        <v>74502</v>
      </c>
      <c r="F277" s="30"/>
    </row>
    <row r="278" spans="1:6" ht="16.5" thickBot="1">
      <c r="A278" s="31"/>
      <c r="B278" s="32"/>
      <c r="C278" s="46" t="s">
        <v>57</v>
      </c>
      <c r="D278" s="33"/>
      <c r="E278" s="33">
        <v>6050</v>
      </c>
      <c r="F278" s="34"/>
    </row>
    <row r="279" spans="1:6" ht="15.75">
      <c r="A279" s="78">
        <v>854</v>
      </c>
      <c r="B279" s="36"/>
      <c r="C279" s="8"/>
      <c r="D279" s="37"/>
      <c r="E279" s="9">
        <f>SUM(E280+E287)</f>
        <v>243365</v>
      </c>
      <c r="F279" s="38"/>
    </row>
    <row r="280" spans="1:6" ht="15.75">
      <c r="A280" s="68"/>
      <c r="B280" s="29" t="s">
        <v>153</v>
      </c>
      <c r="C280" s="29"/>
      <c r="D280" s="16"/>
      <c r="E280" s="71">
        <f>SUM(E281:E286)</f>
        <v>243300</v>
      </c>
      <c r="F280" s="30"/>
    </row>
    <row r="281" spans="1:6" ht="15.75">
      <c r="A281" s="68"/>
      <c r="B281" s="29"/>
      <c r="C281" s="29" t="s">
        <v>45</v>
      </c>
      <c r="D281" s="16"/>
      <c r="E281" s="69">
        <v>12600</v>
      </c>
      <c r="F281" s="30"/>
    </row>
    <row r="282" spans="1:6" ht="15.75">
      <c r="A282" s="68"/>
      <c r="B282" s="29"/>
      <c r="C282" s="29" t="s">
        <v>38</v>
      </c>
      <c r="D282" s="16"/>
      <c r="E282" s="69">
        <v>167600</v>
      </c>
      <c r="F282" s="30"/>
    </row>
    <row r="283" spans="1:6" ht="15.75">
      <c r="A283" s="68"/>
      <c r="B283" s="29"/>
      <c r="C283" s="29" t="s">
        <v>46</v>
      </c>
      <c r="D283" s="51"/>
      <c r="E283" s="69">
        <v>13100</v>
      </c>
      <c r="F283" s="30"/>
    </row>
    <row r="284" spans="1:6" ht="15.75">
      <c r="A284" s="68"/>
      <c r="B284" s="29"/>
      <c r="C284" s="13" t="s">
        <v>39</v>
      </c>
      <c r="D284" s="14"/>
      <c r="E284" s="69">
        <v>34800</v>
      </c>
      <c r="F284" s="30"/>
    </row>
    <row r="285" spans="1:6" ht="15.75">
      <c r="A285" s="68"/>
      <c r="B285" s="29"/>
      <c r="C285" s="13" t="s">
        <v>40</v>
      </c>
      <c r="D285" s="16"/>
      <c r="E285" s="69">
        <v>4800</v>
      </c>
      <c r="F285" s="30"/>
    </row>
    <row r="286" spans="1:6" ht="15.75">
      <c r="A286" s="68"/>
      <c r="B286" s="29"/>
      <c r="C286" s="13" t="s">
        <v>137</v>
      </c>
      <c r="D286" s="16"/>
      <c r="E286" s="69">
        <v>10400</v>
      </c>
      <c r="F286" s="30"/>
    </row>
    <row r="287" spans="1:6" ht="15.75">
      <c r="A287" s="68"/>
      <c r="B287" s="22" t="s">
        <v>115</v>
      </c>
      <c r="C287" s="23"/>
      <c r="D287" s="24"/>
      <c r="E287" s="76">
        <f>SUM(E288)</f>
        <v>65</v>
      </c>
      <c r="F287" s="26"/>
    </row>
    <row r="288" spans="1:6" ht="16.5" thickBot="1">
      <c r="A288" s="74"/>
      <c r="B288" s="32"/>
      <c r="C288" s="46" t="s">
        <v>154</v>
      </c>
      <c r="D288" s="33"/>
      <c r="E288" s="75">
        <v>65</v>
      </c>
      <c r="F288" s="34"/>
    </row>
    <row r="289" spans="1:6" ht="15.75">
      <c r="A289" s="17" t="s">
        <v>117</v>
      </c>
      <c r="B289" s="29"/>
      <c r="C289" s="13"/>
      <c r="D289" s="47">
        <v>700</v>
      </c>
      <c r="E289" s="47">
        <f>SUM(E290+E295+E298+E303)</f>
        <v>550000</v>
      </c>
      <c r="F289" s="30"/>
    </row>
    <row r="290" spans="1:6" ht="15.75">
      <c r="A290" s="17"/>
      <c r="B290" s="29" t="s">
        <v>118</v>
      </c>
      <c r="C290" s="13"/>
      <c r="D290" s="14">
        <v>700</v>
      </c>
      <c r="E290" s="14">
        <f>SUM(E292:E294)</f>
        <v>60000</v>
      </c>
      <c r="F290" s="30"/>
    </row>
    <row r="291" spans="1:6" ht="15.75">
      <c r="A291" s="17"/>
      <c r="B291" s="29"/>
      <c r="C291" s="13" t="s">
        <v>119</v>
      </c>
      <c r="D291" s="16">
        <v>700</v>
      </c>
      <c r="E291" s="14"/>
      <c r="F291" s="30"/>
    </row>
    <row r="292" spans="1:6" ht="15.75">
      <c r="A292" s="17"/>
      <c r="B292" s="29"/>
      <c r="C292" s="29" t="s">
        <v>49</v>
      </c>
      <c r="D292" s="16"/>
      <c r="E292" s="16">
        <v>1500</v>
      </c>
      <c r="F292" s="30"/>
    </row>
    <row r="293" spans="1:6" ht="15.75">
      <c r="A293" s="17"/>
      <c r="B293" s="29"/>
      <c r="C293" s="13" t="s">
        <v>24</v>
      </c>
      <c r="D293" s="16"/>
      <c r="E293" s="16">
        <v>500</v>
      </c>
      <c r="F293" s="30"/>
    </row>
    <row r="294" spans="1:6" ht="15.75">
      <c r="A294" s="17"/>
      <c r="B294" s="29"/>
      <c r="C294" s="13" t="s">
        <v>25</v>
      </c>
      <c r="D294" s="16"/>
      <c r="E294" s="16">
        <v>58000</v>
      </c>
      <c r="F294" s="30"/>
    </row>
    <row r="295" spans="1:6" ht="15.75">
      <c r="A295" s="64"/>
      <c r="B295" s="22" t="s">
        <v>120</v>
      </c>
      <c r="C295" s="23"/>
      <c r="D295" s="24"/>
      <c r="E295" s="25">
        <f>SUM(E296:E297)</f>
        <v>30000</v>
      </c>
      <c r="F295" s="26"/>
    </row>
    <row r="296" spans="1:6" ht="15.75">
      <c r="A296" s="17"/>
      <c r="B296" s="29"/>
      <c r="C296" s="13" t="s">
        <v>16</v>
      </c>
      <c r="D296" s="16"/>
      <c r="E296" s="16">
        <v>27000</v>
      </c>
      <c r="F296" s="30"/>
    </row>
    <row r="297" spans="1:6" ht="15.75">
      <c r="A297" s="17"/>
      <c r="B297" s="29"/>
      <c r="C297" s="13" t="s">
        <v>25</v>
      </c>
      <c r="D297" s="16"/>
      <c r="E297" s="16">
        <v>3000</v>
      </c>
      <c r="F297" s="30"/>
    </row>
    <row r="298" spans="1:6" ht="15.75">
      <c r="A298" s="17"/>
      <c r="B298" s="22" t="s">
        <v>121</v>
      </c>
      <c r="C298" s="23"/>
      <c r="D298" s="24"/>
      <c r="E298" s="25">
        <f>SUM(E299:E302)</f>
        <v>410000</v>
      </c>
      <c r="F298" s="26"/>
    </row>
    <row r="299" spans="1:6" ht="15.75">
      <c r="A299" s="17"/>
      <c r="B299" s="29"/>
      <c r="C299" s="13" t="s">
        <v>49</v>
      </c>
      <c r="D299" s="16"/>
      <c r="E299" s="16">
        <v>286800</v>
      </c>
      <c r="F299" s="30"/>
    </row>
    <row r="300" spans="1:6" ht="15.75">
      <c r="A300" s="17"/>
      <c r="B300" s="29"/>
      <c r="C300" s="13" t="s">
        <v>24</v>
      </c>
      <c r="D300" s="16"/>
      <c r="E300" s="16">
        <v>20000</v>
      </c>
      <c r="F300" s="30"/>
    </row>
    <row r="301" spans="1:6" ht="15.75">
      <c r="A301" s="17"/>
      <c r="B301" s="29"/>
      <c r="C301" s="13" t="s">
        <v>157</v>
      </c>
      <c r="D301" s="16"/>
      <c r="E301" s="16">
        <v>3200</v>
      </c>
      <c r="F301" s="30"/>
    </row>
    <row r="302" spans="1:6" ht="15.75">
      <c r="A302" s="17"/>
      <c r="B302" s="18"/>
      <c r="C302" s="43" t="s">
        <v>11</v>
      </c>
      <c r="D302" s="41"/>
      <c r="E302" s="41">
        <v>100000</v>
      </c>
      <c r="F302" s="42"/>
    </row>
    <row r="303" spans="1:6" ht="15.75">
      <c r="A303" s="17"/>
      <c r="B303" s="29" t="s">
        <v>122</v>
      </c>
      <c r="C303" s="13"/>
      <c r="D303" s="16"/>
      <c r="E303" s="14">
        <f>SUM(E304:E305)</f>
        <v>50000</v>
      </c>
      <c r="F303" s="30"/>
    </row>
    <row r="304" spans="1:6" ht="15.75">
      <c r="A304" s="17"/>
      <c r="B304" s="29"/>
      <c r="C304" s="13" t="s">
        <v>25</v>
      </c>
      <c r="D304" s="16"/>
      <c r="E304" s="16">
        <v>10000</v>
      </c>
      <c r="F304" s="30"/>
    </row>
    <row r="305" spans="1:6" ht="16.5" thickBot="1">
      <c r="A305" s="31"/>
      <c r="B305" s="32"/>
      <c r="C305" s="46" t="s">
        <v>57</v>
      </c>
      <c r="D305" s="33"/>
      <c r="E305" s="33">
        <v>40000</v>
      </c>
      <c r="F305" s="34"/>
    </row>
    <row r="306" spans="1:6" ht="15.75">
      <c r="A306" s="17" t="s">
        <v>123</v>
      </c>
      <c r="B306" s="29"/>
      <c r="C306" s="13"/>
      <c r="D306" s="47">
        <v>5015000</v>
      </c>
      <c r="E306" s="47">
        <f>SUM(E307+E311+E314+E316)</f>
        <v>6117592</v>
      </c>
      <c r="F306" s="30"/>
    </row>
    <row r="307" spans="1:6" ht="15.75">
      <c r="A307" s="17"/>
      <c r="B307" s="29" t="s">
        <v>124</v>
      </c>
      <c r="C307" s="13"/>
      <c r="D307" s="14">
        <v>5015000</v>
      </c>
      <c r="E307" s="14">
        <f>SUM(E309:E310)</f>
        <v>6000000</v>
      </c>
      <c r="F307" s="30"/>
    </row>
    <row r="308" spans="1:6" ht="15.75">
      <c r="A308" s="17"/>
      <c r="B308" s="29"/>
      <c r="C308" s="13" t="s">
        <v>10</v>
      </c>
      <c r="D308" s="16">
        <v>5015000</v>
      </c>
      <c r="E308" s="16"/>
      <c r="F308" s="30"/>
    </row>
    <row r="309" spans="1:6" ht="15.75">
      <c r="A309" s="52"/>
      <c r="B309" s="29"/>
      <c r="C309" s="13" t="s">
        <v>11</v>
      </c>
      <c r="D309" s="16"/>
      <c r="E309" s="16">
        <v>985000</v>
      </c>
      <c r="F309" s="30"/>
    </row>
    <row r="310" spans="1:6" ht="15.75">
      <c r="A310" s="17"/>
      <c r="B310" s="18"/>
      <c r="C310" s="43" t="s">
        <v>12</v>
      </c>
      <c r="D310" s="41"/>
      <c r="E310" s="41">
        <v>5015000</v>
      </c>
      <c r="F310" s="42"/>
    </row>
    <row r="311" spans="1:6" ht="15.75">
      <c r="A311" s="17"/>
      <c r="B311" s="29" t="s">
        <v>125</v>
      </c>
      <c r="C311" s="13"/>
      <c r="D311" s="16"/>
      <c r="E311" s="14">
        <f>SUM(E312:E313)</f>
        <v>51392</v>
      </c>
      <c r="F311" s="30"/>
    </row>
    <row r="312" spans="1:6" ht="15.75">
      <c r="A312" s="17"/>
      <c r="B312" s="29"/>
      <c r="C312" s="13" t="s">
        <v>11</v>
      </c>
      <c r="D312" s="16"/>
      <c r="E312" s="16">
        <v>10000</v>
      </c>
      <c r="F312" s="30"/>
    </row>
    <row r="313" spans="1:6" ht="15.75">
      <c r="A313" s="17"/>
      <c r="B313" s="18"/>
      <c r="C313" s="43" t="s">
        <v>11</v>
      </c>
      <c r="D313" s="41"/>
      <c r="E313" s="41">
        <v>41392</v>
      </c>
      <c r="F313" s="42"/>
    </row>
    <row r="314" spans="1:6" ht="15.75">
      <c r="A314" s="17"/>
      <c r="B314" s="29" t="s">
        <v>155</v>
      </c>
      <c r="C314" s="13"/>
      <c r="D314" s="16"/>
      <c r="E314" s="14">
        <v>38200</v>
      </c>
      <c r="F314" s="30"/>
    </row>
    <row r="315" spans="1:6" ht="15.75">
      <c r="A315" s="17"/>
      <c r="B315" s="18"/>
      <c r="C315" s="43" t="s">
        <v>156</v>
      </c>
      <c r="D315" s="41"/>
      <c r="E315" s="41">
        <v>38200</v>
      </c>
      <c r="F315" s="42"/>
    </row>
    <row r="316" spans="1:6" ht="15.75">
      <c r="A316" s="17"/>
      <c r="B316" s="29" t="s">
        <v>126</v>
      </c>
      <c r="C316" s="13"/>
      <c r="D316" s="16"/>
      <c r="E316" s="14">
        <f>SUM(E317:E318)</f>
        <v>28000</v>
      </c>
      <c r="F316" s="30"/>
    </row>
    <row r="317" spans="1:6" ht="15.75">
      <c r="A317" s="17"/>
      <c r="B317" s="29"/>
      <c r="C317" s="13" t="s">
        <v>16</v>
      </c>
      <c r="D317" s="16"/>
      <c r="E317" s="16">
        <v>3000</v>
      </c>
      <c r="F317" s="30"/>
    </row>
    <row r="318" spans="1:6" ht="16.5" thickBot="1">
      <c r="A318" s="31"/>
      <c r="B318" s="32"/>
      <c r="C318" s="46" t="s">
        <v>25</v>
      </c>
      <c r="D318" s="33"/>
      <c r="E318" s="33">
        <v>25000</v>
      </c>
      <c r="F318" s="34"/>
    </row>
    <row r="319" spans="1:6" ht="15.75">
      <c r="A319" s="35" t="s">
        <v>127</v>
      </c>
      <c r="B319" s="36"/>
      <c r="C319" s="8"/>
      <c r="D319" s="9">
        <v>500000</v>
      </c>
      <c r="E319" s="9">
        <v>755000</v>
      </c>
      <c r="F319" s="38"/>
    </row>
    <row r="320" spans="1:6" ht="15.75">
      <c r="A320" s="17"/>
      <c r="B320" s="29" t="s">
        <v>128</v>
      </c>
      <c r="C320" s="13"/>
      <c r="D320" s="14">
        <v>500000</v>
      </c>
      <c r="E320" s="14">
        <f>SUM(E321:E325)</f>
        <v>755000</v>
      </c>
      <c r="F320" s="30"/>
    </row>
    <row r="321" spans="1:6" ht="15.75">
      <c r="A321" s="17"/>
      <c r="B321" s="29"/>
      <c r="C321" s="13" t="s">
        <v>129</v>
      </c>
      <c r="D321" s="16"/>
      <c r="E321" s="16">
        <v>50000</v>
      </c>
      <c r="F321" s="30"/>
    </row>
    <row r="322" spans="1:6" ht="15.75">
      <c r="A322" s="17"/>
      <c r="B322" s="29"/>
      <c r="C322" s="13" t="s">
        <v>16</v>
      </c>
      <c r="D322" s="16"/>
      <c r="E322" s="16">
        <v>2000</v>
      </c>
      <c r="F322" s="30"/>
    </row>
    <row r="323" spans="1:6" ht="15.75">
      <c r="A323" s="17"/>
      <c r="B323" s="29"/>
      <c r="C323" s="13" t="s">
        <v>49</v>
      </c>
      <c r="D323" s="16"/>
      <c r="E323" s="16">
        <v>3000</v>
      </c>
      <c r="F323" s="30"/>
    </row>
    <row r="324" spans="1:6" ht="15.75">
      <c r="A324" s="17"/>
      <c r="B324" s="29"/>
      <c r="C324" s="13" t="s">
        <v>11</v>
      </c>
      <c r="D324" s="16"/>
      <c r="E324" s="16">
        <v>200000</v>
      </c>
      <c r="F324" s="30"/>
    </row>
    <row r="325" spans="1:6" ht="15.75">
      <c r="A325" s="17"/>
      <c r="B325" s="29"/>
      <c r="C325" s="13" t="s">
        <v>12</v>
      </c>
      <c r="D325" s="16"/>
      <c r="E325" s="16">
        <v>500000</v>
      </c>
      <c r="F325" s="30"/>
    </row>
    <row r="326" spans="1:6" ht="16.5" thickBot="1">
      <c r="A326" s="31"/>
      <c r="B326" s="32"/>
      <c r="C326" s="46" t="s">
        <v>10</v>
      </c>
      <c r="D326" s="33">
        <v>500000</v>
      </c>
      <c r="E326" s="33"/>
      <c r="F326" s="34"/>
    </row>
    <row r="327" spans="1:6" ht="16.5" thickBot="1">
      <c r="A327" s="57"/>
      <c r="B327" s="58" t="s">
        <v>130</v>
      </c>
      <c r="C327" s="59"/>
      <c r="D327" s="60">
        <f>SUM(D319+D306+D289+D238+D146+D135+D101+D83+D45+D33+D20+D10)</f>
        <v>25988840</v>
      </c>
      <c r="E327" s="61">
        <f>SUM(E10+E23+E33+E39+E45++E83+E90+E101+E132+E135+E146+E229+E238+E279+E289+E306+E319)</f>
        <v>28574500</v>
      </c>
      <c r="F327" s="62"/>
    </row>
  </sheetData>
  <mergeCells count="6">
    <mergeCell ref="A5:F5"/>
    <mergeCell ref="A7:A8"/>
    <mergeCell ref="B7:B8"/>
    <mergeCell ref="C7:C8"/>
    <mergeCell ref="D7:E7"/>
    <mergeCell ref="F7:F8"/>
  </mergeCells>
  <printOptions/>
  <pageMargins left="1.23" right="0.75" top="0.5" bottom="0.49" header="0.5" footer="0.5"/>
  <pageSetup horizontalDpi="600" verticalDpi="600" orientation="portrait" paperSize="9" r:id="rId1"/>
  <rowBreaks count="7" manualBreakCount="7">
    <brk id="44" max="255" man="1"/>
    <brk id="89" max="255" man="1"/>
    <brk id="134" max="255" man="1"/>
    <brk id="179" max="255" man="1"/>
    <brk id="228" max="5" man="1"/>
    <brk id="278" max="255" man="1"/>
    <brk id="3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zoomScaleSheetLayoutView="100" workbookViewId="0" topLeftCell="A1">
      <selection activeCell="I11" sqref="I11"/>
    </sheetView>
  </sheetViews>
  <sheetFormatPr defaultColWidth="9.140625" defaultRowHeight="12.75"/>
  <cols>
    <col min="4" max="4" width="15.421875" style="0" customWidth="1"/>
    <col min="5" max="5" width="17.57421875" style="0" customWidth="1"/>
    <col min="6" max="6" width="17.8515625" style="0" customWidth="1"/>
  </cols>
  <sheetData>
    <row r="1" spans="1:6" ht="15.75" customHeight="1">
      <c r="A1" s="1"/>
      <c r="B1" s="1"/>
      <c r="C1" s="1"/>
      <c r="D1" s="63" t="s">
        <v>131</v>
      </c>
      <c r="E1" s="2"/>
      <c r="F1" s="2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30" customHeight="1">
      <c r="A5" s="85" t="s">
        <v>132</v>
      </c>
      <c r="B5" s="86"/>
      <c r="C5" s="86"/>
      <c r="D5" s="86"/>
      <c r="E5" s="86"/>
      <c r="F5" s="86"/>
    </row>
    <row r="6" spans="1:6" ht="16.5" thickBot="1">
      <c r="A6" s="3"/>
      <c r="B6" s="1"/>
      <c r="C6" s="1"/>
      <c r="D6" s="1"/>
      <c r="E6" s="1"/>
      <c r="F6" s="1"/>
    </row>
    <row r="7" spans="1:6" ht="16.5" thickBot="1">
      <c r="A7" s="87" t="s">
        <v>0</v>
      </c>
      <c r="B7" s="87" t="s">
        <v>1</v>
      </c>
      <c r="C7" s="87" t="s">
        <v>2</v>
      </c>
      <c r="D7" s="87" t="s">
        <v>3</v>
      </c>
      <c r="E7" s="87"/>
      <c r="F7" s="87" t="s">
        <v>4</v>
      </c>
    </row>
    <row r="8" spans="1:6" ht="16.5" thickBot="1">
      <c r="A8" s="87"/>
      <c r="B8" s="87"/>
      <c r="C8" s="87"/>
      <c r="D8" s="4" t="s">
        <v>5</v>
      </c>
      <c r="E8" s="4" t="s">
        <v>6</v>
      </c>
      <c r="F8" s="87"/>
    </row>
    <row r="9" spans="1:6" ht="16.5" thickBot="1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</row>
    <row r="10" spans="1:6" ht="15.75">
      <c r="A10" s="6" t="s">
        <v>7</v>
      </c>
      <c r="B10" s="7"/>
      <c r="C10" s="8"/>
      <c r="D10" s="9">
        <f>SUM(D12:D13)</f>
        <v>7035100</v>
      </c>
      <c r="E10" s="9">
        <f>SUM(E11+E16+E18)</f>
        <v>8914340</v>
      </c>
      <c r="F10" s="10"/>
    </row>
    <row r="11" spans="1:6" ht="15.75">
      <c r="A11" s="11"/>
      <c r="B11" s="12" t="s">
        <v>8</v>
      </c>
      <c r="C11" s="13"/>
      <c r="D11" s="14">
        <v>7035100</v>
      </c>
      <c r="E11" s="14">
        <f>SUM(E14:E15)</f>
        <v>8901340</v>
      </c>
      <c r="F11" s="15"/>
    </row>
    <row r="12" spans="1:6" ht="15.75">
      <c r="A12" s="11"/>
      <c r="B12" s="12"/>
      <c r="C12" s="13" t="s">
        <v>9</v>
      </c>
      <c r="D12" s="16">
        <v>65100</v>
      </c>
      <c r="E12" s="14"/>
      <c r="F12" s="15"/>
    </row>
    <row r="13" spans="1:6" ht="15.75">
      <c r="A13" s="11"/>
      <c r="B13" s="12"/>
      <c r="C13" s="13" t="s">
        <v>10</v>
      </c>
      <c r="D13" s="16">
        <v>6970000</v>
      </c>
      <c r="E13" s="14"/>
      <c r="F13" s="15"/>
    </row>
    <row r="14" spans="1:6" ht="15.75">
      <c r="A14" s="11"/>
      <c r="B14" s="12"/>
      <c r="C14" s="13" t="s">
        <v>11</v>
      </c>
      <c r="D14" s="16"/>
      <c r="E14" s="16">
        <v>1931340</v>
      </c>
      <c r="F14" s="15"/>
    </row>
    <row r="15" spans="1:6" ht="15.75">
      <c r="A15" s="17"/>
      <c r="B15" s="18"/>
      <c r="C15" s="18" t="s">
        <v>12</v>
      </c>
      <c r="D15" s="19"/>
      <c r="E15" s="20">
        <v>6970000</v>
      </c>
      <c r="F15" s="21"/>
    </row>
    <row r="16" spans="1:6" ht="15.75">
      <c r="A16" s="17"/>
      <c r="B16" s="22" t="s">
        <v>13</v>
      </c>
      <c r="C16" s="23"/>
      <c r="D16" s="24"/>
      <c r="E16" s="25">
        <v>11000</v>
      </c>
      <c r="F16" s="26"/>
    </row>
    <row r="17" spans="1:6" ht="15.75">
      <c r="A17" s="17"/>
      <c r="B17" s="18"/>
      <c r="C17" s="18" t="s">
        <v>14</v>
      </c>
      <c r="D17" s="27"/>
      <c r="E17" s="27">
        <v>11000</v>
      </c>
      <c r="F17" s="28"/>
    </row>
    <row r="18" spans="1:6" ht="15.75">
      <c r="A18" s="17"/>
      <c r="B18" s="29" t="s">
        <v>15</v>
      </c>
      <c r="C18" s="13"/>
      <c r="D18" s="16"/>
      <c r="E18" s="14">
        <v>2000</v>
      </c>
      <c r="F18" s="30"/>
    </row>
    <row r="19" spans="1:6" ht="16.5" thickBot="1">
      <c r="A19" s="31"/>
      <c r="B19" s="32"/>
      <c r="C19" s="32" t="s">
        <v>16</v>
      </c>
      <c r="D19" s="33"/>
      <c r="E19" s="33">
        <v>2000</v>
      </c>
      <c r="F19" s="34"/>
    </row>
    <row r="20" spans="1:6" ht="15.75">
      <c r="A20" s="35" t="s">
        <v>17</v>
      </c>
      <c r="B20" s="36"/>
      <c r="C20" s="36"/>
      <c r="D20" s="9">
        <f>SUM(D22)</f>
        <v>3200</v>
      </c>
      <c r="E20" s="37"/>
      <c r="F20" s="38"/>
    </row>
    <row r="21" spans="1:6" ht="15.75">
      <c r="A21" s="17"/>
      <c r="B21" s="29" t="s">
        <v>18</v>
      </c>
      <c r="C21" s="29"/>
      <c r="D21" s="16">
        <v>3200</v>
      </c>
      <c r="E21" s="16"/>
      <c r="F21" s="30"/>
    </row>
    <row r="22" spans="1:6" ht="16.5" thickBot="1">
      <c r="A22" s="31"/>
      <c r="B22" s="32"/>
      <c r="C22" s="32" t="s">
        <v>19</v>
      </c>
      <c r="D22" s="33">
        <v>3200</v>
      </c>
      <c r="E22" s="33"/>
      <c r="F22" s="34"/>
    </row>
    <row r="23" spans="1:6" ht="15.75">
      <c r="A23" s="35" t="s">
        <v>20</v>
      </c>
      <c r="B23" s="36"/>
      <c r="C23" s="8"/>
      <c r="D23" s="39"/>
      <c r="E23" s="9">
        <f>SUM(E24+E26+E28)</f>
        <v>553608</v>
      </c>
      <c r="F23" s="38"/>
    </row>
    <row r="24" spans="1:6" ht="15.75">
      <c r="A24" s="17"/>
      <c r="B24" s="29" t="s">
        <v>21</v>
      </c>
      <c r="C24" s="13"/>
      <c r="D24" s="16"/>
      <c r="E24" s="14">
        <v>350000</v>
      </c>
      <c r="F24" s="30"/>
    </row>
    <row r="25" spans="1:6" ht="15.75">
      <c r="A25" s="17"/>
      <c r="B25" s="18"/>
      <c r="C25" s="40" t="s">
        <v>11</v>
      </c>
      <c r="D25" s="41"/>
      <c r="E25" s="41">
        <v>350000</v>
      </c>
      <c r="F25" s="42"/>
    </row>
    <row r="26" spans="1:6" ht="15.75">
      <c r="A26" s="17"/>
      <c r="B26" s="22" t="s">
        <v>22</v>
      </c>
      <c r="C26" s="23"/>
      <c r="D26" s="25"/>
      <c r="E26" s="25">
        <v>50000</v>
      </c>
      <c r="F26" s="26"/>
    </row>
    <row r="27" spans="1:6" ht="15.75">
      <c r="A27" s="17"/>
      <c r="B27" s="18"/>
      <c r="C27" s="43" t="s">
        <v>11</v>
      </c>
      <c r="D27" s="44"/>
      <c r="E27" s="41">
        <v>50000</v>
      </c>
      <c r="F27" s="42"/>
    </row>
    <row r="28" spans="1:6" ht="15.75">
      <c r="A28" s="17"/>
      <c r="B28" s="29" t="s">
        <v>23</v>
      </c>
      <c r="C28" s="29"/>
      <c r="D28" s="16"/>
      <c r="E28" s="14">
        <f>SUM(E29:E32)</f>
        <v>153608</v>
      </c>
      <c r="F28" s="45"/>
    </row>
    <row r="29" spans="1:6" ht="15.75">
      <c r="A29" s="17"/>
      <c r="B29" s="29"/>
      <c r="C29" s="13" t="s">
        <v>16</v>
      </c>
      <c r="D29" s="14"/>
      <c r="E29" s="16">
        <v>10608</v>
      </c>
      <c r="F29" s="30"/>
    </row>
    <row r="30" spans="1:6" ht="15.75">
      <c r="A30" s="17"/>
      <c r="B30" s="29"/>
      <c r="C30" s="13" t="s">
        <v>24</v>
      </c>
      <c r="D30" s="16"/>
      <c r="E30" s="16">
        <v>70000</v>
      </c>
      <c r="F30" s="30"/>
    </row>
    <row r="31" spans="1:6" ht="15.75">
      <c r="A31" s="17"/>
      <c r="B31" s="29"/>
      <c r="C31" s="13" t="s">
        <v>25</v>
      </c>
      <c r="D31" s="16"/>
      <c r="E31" s="16">
        <v>61000</v>
      </c>
      <c r="F31" s="30"/>
    </row>
    <row r="32" spans="1:6" ht="16.5" thickBot="1">
      <c r="A32" s="31"/>
      <c r="B32" s="32"/>
      <c r="C32" s="46" t="s">
        <v>26</v>
      </c>
      <c r="D32" s="33"/>
      <c r="E32" s="33">
        <v>12000</v>
      </c>
      <c r="F32" s="34"/>
    </row>
    <row r="33" spans="1:6" ht="15.75">
      <c r="A33" s="35" t="s">
        <v>27</v>
      </c>
      <c r="B33" s="36"/>
      <c r="C33" s="8"/>
      <c r="D33" s="9">
        <v>38223</v>
      </c>
      <c r="E33" s="9">
        <v>20000</v>
      </c>
      <c r="F33" s="38"/>
    </row>
    <row r="34" spans="1:6" ht="15.75">
      <c r="A34" s="17"/>
      <c r="B34" s="29" t="s">
        <v>28</v>
      </c>
      <c r="C34" s="13"/>
      <c r="D34" s="14">
        <f>SUM(D35:D37)</f>
        <v>38223</v>
      </c>
      <c r="E34" s="14">
        <v>20000</v>
      </c>
      <c r="F34" s="30"/>
    </row>
    <row r="35" spans="1:6" ht="15.75">
      <c r="A35" s="17"/>
      <c r="B35" s="29"/>
      <c r="C35" s="13" t="s">
        <v>29</v>
      </c>
      <c r="D35" s="16">
        <v>2482</v>
      </c>
      <c r="E35" s="14"/>
      <c r="F35" s="30"/>
    </row>
    <row r="36" spans="1:6" ht="15.75">
      <c r="A36" s="17"/>
      <c r="B36" s="29"/>
      <c r="C36" s="13" t="s">
        <v>19</v>
      </c>
      <c r="D36" s="16">
        <v>15741</v>
      </c>
      <c r="E36" s="16"/>
      <c r="F36" s="30"/>
    </row>
    <row r="37" spans="1:6" ht="15.75">
      <c r="A37" s="17"/>
      <c r="B37" s="29"/>
      <c r="C37" s="13" t="s">
        <v>30</v>
      </c>
      <c r="D37" s="16">
        <v>20000</v>
      </c>
      <c r="E37" s="14"/>
      <c r="F37" s="30"/>
    </row>
    <row r="38" spans="1:6" ht="16.5" thickBot="1">
      <c r="A38" s="31"/>
      <c r="B38" s="32"/>
      <c r="C38" s="32" t="s">
        <v>25</v>
      </c>
      <c r="D38" s="33"/>
      <c r="E38" s="33">
        <v>20000</v>
      </c>
      <c r="F38" s="34"/>
    </row>
    <row r="39" spans="1:6" ht="15.75">
      <c r="A39" s="17" t="s">
        <v>31</v>
      </c>
      <c r="B39" s="29"/>
      <c r="C39" s="29"/>
      <c r="D39" s="16"/>
      <c r="E39" s="47">
        <f>SUM(E40+E42)</f>
        <v>200700</v>
      </c>
      <c r="F39" s="45"/>
    </row>
    <row r="40" spans="1:6" ht="15.75">
      <c r="A40" s="17"/>
      <c r="B40" s="29" t="s">
        <v>32</v>
      </c>
      <c r="C40" s="13"/>
      <c r="D40" s="16"/>
      <c r="E40" s="14">
        <v>198000</v>
      </c>
      <c r="F40" s="48"/>
    </row>
    <row r="41" spans="1:6" ht="15.75">
      <c r="A41" s="17"/>
      <c r="B41" s="18"/>
      <c r="C41" s="43" t="s">
        <v>25</v>
      </c>
      <c r="D41" s="41"/>
      <c r="E41" s="41">
        <v>198000</v>
      </c>
      <c r="F41" s="42"/>
    </row>
    <row r="42" spans="1:6" ht="15.75">
      <c r="A42" s="17"/>
      <c r="B42" s="29" t="s">
        <v>33</v>
      </c>
      <c r="C42" s="13"/>
      <c r="D42" s="16"/>
      <c r="E42" s="14">
        <f>SUM(E43:E44)</f>
        <v>2700</v>
      </c>
      <c r="F42" s="30"/>
    </row>
    <row r="43" spans="1:6" ht="15.75">
      <c r="A43" s="49"/>
      <c r="B43" s="29"/>
      <c r="C43" s="13" t="s">
        <v>16</v>
      </c>
      <c r="D43" s="16"/>
      <c r="E43" s="16">
        <v>1000</v>
      </c>
      <c r="F43" s="30"/>
    </row>
    <row r="44" spans="1:6" ht="16.5" thickBot="1">
      <c r="A44" s="31"/>
      <c r="B44" s="32"/>
      <c r="C44" s="46" t="s">
        <v>25</v>
      </c>
      <c r="D44" s="33"/>
      <c r="E44" s="33">
        <v>1700</v>
      </c>
      <c r="F44" s="34"/>
    </row>
    <row r="45" spans="1:6" ht="15.75">
      <c r="A45" s="35" t="s">
        <v>34</v>
      </c>
      <c r="B45" s="36"/>
      <c r="C45" s="8"/>
      <c r="D45" s="9">
        <v>55040</v>
      </c>
      <c r="E45" s="9">
        <f>SUM(E46+E52+E57+E79)</f>
        <v>2445080</v>
      </c>
      <c r="F45" s="38"/>
    </row>
    <row r="46" spans="1:6" ht="15.75">
      <c r="A46" s="17"/>
      <c r="B46" s="29" t="s">
        <v>35</v>
      </c>
      <c r="C46" s="13"/>
      <c r="D46" s="14">
        <f>SUM(D47:D48)</f>
        <v>55040</v>
      </c>
      <c r="E46" s="16">
        <f>SUM(E49:E51)</f>
        <v>53880</v>
      </c>
      <c r="F46" s="30"/>
    </row>
    <row r="47" spans="1:6" ht="15.75">
      <c r="A47" s="50"/>
      <c r="B47" s="29"/>
      <c r="C47" s="13" t="s">
        <v>36</v>
      </c>
      <c r="D47" s="16">
        <v>53880</v>
      </c>
      <c r="E47" s="14"/>
      <c r="F47" s="30"/>
    </row>
    <row r="48" spans="1:6" ht="15.75">
      <c r="A48" s="50"/>
      <c r="B48" s="29"/>
      <c r="C48" s="13" t="s">
        <v>37</v>
      </c>
      <c r="D48" s="16">
        <v>1160</v>
      </c>
      <c r="E48" s="14"/>
      <c r="F48" s="30"/>
    </row>
    <row r="49" spans="1:6" ht="15.75">
      <c r="A49" s="17"/>
      <c r="B49" s="29"/>
      <c r="C49" s="13" t="s">
        <v>38</v>
      </c>
      <c r="D49" s="14"/>
      <c r="E49" s="16">
        <v>45020</v>
      </c>
      <c r="F49" s="30"/>
    </row>
    <row r="50" spans="1:6" ht="15.75">
      <c r="A50" s="17"/>
      <c r="B50" s="29"/>
      <c r="C50" s="29" t="s">
        <v>39</v>
      </c>
      <c r="D50" s="16"/>
      <c r="E50" s="16">
        <v>7757</v>
      </c>
      <c r="F50" s="30"/>
    </row>
    <row r="51" spans="1:6" ht="15.75">
      <c r="A51" s="17"/>
      <c r="B51" s="18"/>
      <c r="C51" s="43" t="s">
        <v>40</v>
      </c>
      <c r="D51" s="41"/>
      <c r="E51" s="41">
        <v>1103</v>
      </c>
      <c r="F51" s="42"/>
    </row>
    <row r="52" spans="1:6" ht="15.75">
      <c r="A52" s="17"/>
      <c r="B52" s="29" t="s">
        <v>41</v>
      </c>
      <c r="C52" s="29"/>
      <c r="D52" s="16"/>
      <c r="E52" s="14">
        <f>SUM(E53:E56)</f>
        <v>138900</v>
      </c>
      <c r="F52" s="30"/>
    </row>
    <row r="53" spans="1:6" ht="15.75">
      <c r="A53" s="17"/>
      <c r="B53" s="29"/>
      <c r="C53" s="29" t="s">
        <v>42</v>
      </c>
      <c r="D53" s="16"/>
      <c r="E53" s="16">
        <v>128400</v>
      </c>
      <c r="F53" s="30"/>
    </row>
    <row r="54" spans="1:6" ht="15.75">
      <c r="A54" s="17"/>
      <c r="B54" s="29"/>
      <c r="C54" s="29" t="s">
        <v>16</v>
      </c>
      <c r="D54" s="16"/>
      <c r="E54" s="16">
        <v>7000</v>
      </c>
      <c r="F54" s="30"/>
    </row>
    <row r="55" spans="1:6" ht="15.75">
      <c r="A55" s="17"/>
      <c r="B55" s="29"/>
      <c r="C55" s="29" t="s">
        <v>25</v>
      </c>
      <c r="D55" s="16"/>
      <c r="E55" s="16">
        <v>3000</v>
      </c>
      <c r="F55" s="30"/>
    </row>
    <row r="56" spans="1:6" ht="16.5" thickBot="1">
      <c r="A56" s="17"/>
      <c r="B56" s="32"/>
      <c r="C56" s="32" t="s">
        <v>43</v>
      </c>
      <c r="D56" s="33"/>
      <c r="E56" s="33">
        <v>500</v>
      </c>
      <c r="F56" s="34"/>
    </row>
    <row r="57" spans="1:6" ht="15.75">
      <c r="A57" s="17"/>
      <c r="B57" s="29" t="s">
        <v>44</v>
      </c>
      <c r="C57" s="29"/>
      <c r="D57" s="16"/>
      <c r="E57" s="14">
        <f>SUM(E58:E78)</f>
        <v>2202300</v>
      </c>
      <c r="F57" s="30"/>
    </row>
    <row r="58" spans="1:6" ht="15.75">
      <c r="A58" s="17"/>
      <c r="B58" s="29"/>
      <c r="C58" s="29" t="s">
        <v>45</v>
      </c>
      <c r="D58" s="16"/>
      <c r="E58" s="16">
        <v>2000</v>
      </c>
      <c r="F58" s="30"/>
    </row>
    <row r="59" spans="1:6" ht="15.75">
      <c r="A59" s="17"/>
      <c r="B59" s="29"/>
      <c r="C59" s="29" t="s">
        <v>38</v>
      </c>
      <c r="D59" s="16"/>
      <c r="E59" s="16">
        <v>1278200</v>
      </c>
      <c r="F59" s="30"/>
    </row>
    <row r="60" spans="1:6" ht="15.75">
      <c r="A60" s="17"/>
      <c r="B60" s="29"/>
      <c r="C60" s="29" t="s">
        <v>46</v>
      </c>
      <c r="D60" s="51"/>
      <c r="E60" s="51">
        <v>68000</v>
      </c>
      <c r="F60" s="45"/>
    </row>
    <row r="61" spans="1:6" ht="15.75">
      <c r="A61" s="17"/>
      <c r="B61" s="29"/>
      <c r="C61" s="13" t="s">
        <v>39</v>
      </c>
      <c r="D61" s="14"/>
      <c r="E61" s="16">
        <v>209000</v>
      </c>
      <c r="F61" s="30"/>
    </row>
    <row r="62" spans="1:6" ht="15.75">
      <c r="A62" s="17"/>
      <c r="B62" s="29"/>
      <c r="C62" s="13" t="s">
        <v>40</v>
      </c>
      <c r="D62" s="16"/>
      <c r="E62" s="16">
        <v>33000</v>
      </c>
      <c r="F62" s="30"/>
    </row>
    <row r="63" spans="1:6" ht="15.75">
      <c r="A63" s="52"/>
      <c r="B63" s="29"/>
      <c r="C63" s="13" t="s">
        <v>47</v>
      </c>
      <c r="D63" s="53"/>
      <c r="E63" s="16">
        <v>3000</v>
      </c>
      <c r="F63" s="30"/>
    </row>
    <row r="64" spans="1:6" ht="15.75">
      <c r="A64" s="17"/>
      <c r="B64" s="29"/>
      <c r="C64" s="13" t="s">
        <v>48</v>
      </c>
      <c r="D64" s="14"/>
      <c r="E64" s="16">
        <v>30000</v>
      </c>
      <c r="F64" s="30"/>
    </row>
    <row r="65" spans="1:6" ht="15.75">
      <c r="A65" s="17"/>
      <c r="B65" s="29"/>
      <c r="C65" s="29" t="s">
        <v>16</v>
      </c>
      <c r="D65" s="16"/>
      <c r="E65" s="16">
        <v>90000</v>
      </c>
      <c r="F65" s="30"/>
    </row>
    <row r="66" spans="1:6" ht="15.75">
      <c r="A66" s="17"/>
      <c r="B66" s="29"/>
      <c r="C66" s="13" t="s">
        <v>49</v>
      </c>
      <c r="D66" s="16"/>
      <c r="E66" s="16">
        <v>20000</v>
      </c>
      <c r="F66" s="30"/>
    </row>
    <row r="67" spans="1:6" ht="15.75">
      <c r="A67" s="17"/>
      <c r="B67" s="29"/>
      <c r="C67" s="13" t="s">
        <v>24</v>
      </c>
      <c r="D67" s="16"/>
      <c r="E67" s="16">
        <v>100000</v>
      </c>
      <c r="F67" s="30"/>
    </row>
    <row r="68" spans="1:6" ht="15.75">
      <c r="A68" s="17"/>
      <c r="B68" s="29"/>
      <c r="C68" s="13" t="s">
        <v>25</v>
      </c>
      <c r="D68" s="14"/>
      <c r="E68" s="16">
        <v>77100</v>
      </c>
      <c r="F68" s="30"/>
    </row>
    <row r="69" spans="1:6" ht="15.75">
      <c r="A69" s="17"/>
      <c r="B69" s="29"/>
      <c r="C69" s="13" t="s">
        <v>50</v>
      </c>
      <c r="D69" s="14"/>
      <c r="E69" s="16">
        <v>5000</v>
      </c>
      <c r="F69" s="30"/>
    </row>
    <row r="70" spans="1:6" ht="15.75">
      <c r="A70" s="17"/>
      <c r="B70" s="29"/>
      <c r="C70" s="29" t="s">
        <v>51</v>
      </c>
      <c r="D70" s="16"/>
      <c r="E70" s="16">
        <v>5000</v>
      </c>
      <c r="F70" s="30"/>
    </row>
    <row r="71" spans="1:6" ht="15.75">
      <c r="A71" s="17"/>
      <c r="B71" s="29"/>
      <c r="C71" s="13" t="s">
        <v>52</v>
      </c>
      <c r="D71" s="16"/>
      <c r="E71" s="16">
        <v>17000</v>
      </c>
      <c r="F71" s="30"/>
    </row>
    <row r="72" spans="1:6" ht="15.75">
      <c r="A72" s="17"/>
      <c r="B72" s="29"/>
      <c r="C72" s="13" t="s">
        <v>43</v>
      </c>
      <c r="D72" s="16"/>
      <c r="E72" s="16">
        <v>28000</v>
      </c>
      <c r="F72" s="30"/>
    </row>
    <row r="73" spans="1:6" ht="15.75">
      <c r="A73" s="17"/>
      <c r="B73" s="29"/>
      <c r="C73" s="13" t="s">
        <v>26</v>
      </c>
      <c r="D73" s="16"/>
      <c r="E73" s="16">
        <v>22000</v>
      </c>
      <c r="F73" s="30"/>
    </row>
    <row r="74" spans="1:6" ht="15.75">
      <c r="A74" s="17"/>
      <c r="B74" s="29"/>
      <c r="C74" s="13" t="s">
        <v>53</v>
      </c>
      <c r="D74" s="16"/>
      <c r="E74" s="16">
        <v>27000</v>
      </c>
      <c r="F74" s="30"/>
    </row>
    <row r="75" spans="1:6" ht="15.75">
      <c r="A75" s="17"/>
      <c r="B75" s="29"/>
      <c r="C75" s="13" t="s">
        <v>54</v>
      </c>
      <c r="D75" s="16"/>
      <c r="E75" s="16">
        <v>16000</v>
      </c>
      <c r="F75" s="30"/>
    </row>
    <row r="76" spans="1:6" ht="15.75">
      <c r="A76" s="17"/>
      <c r="B76" s="29"/>
      <c r="C76" s="13" t="s">
        <v>55</v>
      </c>
      <c r="D76" s="16"/>
      <c r="E76" s="16">
        <v>30000</v>
      </c>
      <c r="F76" s="30"/>
    </row>
    <row r="77" spans="1:6" ht="15.75">
      <c r="A77" s="17"/>
      <c r="B77" s="29"/>
      <c r="C77" s="13" t="s">
        <v>56</v>
      </c>
      <c r="D77" s="16"/>
      <c r="E77" s="16">
        <v>60000</v>
      </c>
      <c r="F77" s="30"/>
    </row>
    <row r="78" spans="1:6" ht="15.75">
      <c r="A78" s="17"/>
      <c r="B78" s="18"/>
      <c r="C78" s="43" t="s">
        <v>57</v>
      </c>
      <c r="D78" s="41"/>
      <c r="E78" s="41">
        <v>82000</v>
      </c>
      <c r="F78" s="42"/>
    </row>
    <row r="79" spans="1:6" ht="15.75">
      <c r="A79" s="17"/>
      <c r="B79" s="29" t="s">
        <v>58</v>
      </c>
      <c r="C79" s="13"/>
      <c r="D79" s="14"/>
      <c r="E79" s="14">
        <f>SUM(E80:E82)</f>
        <v>50000</v>
      </c>
      <c r="F79" s="30"/>
    </row>
    <row r="80" spans="1:6" ht="15.75">
      <c r="A80" s="17"/>
      <c r="B80" s="29"/>
      <c r="C80" s="13" t="s">
        <v>16</v>
      </c>
      <c r="D80" s="16"/>
      <c r="E80" s="16">
        <v>8000</v>
      </c>
      <c r="F80" s="30"/>
    </row>
    <row r="81" spans="1:6" ht="15.75">
      <c r="A81" s="17"/>
      <c r="B81" s="29"/>
      <c r="C81" s="13" t="s">
        <v>25</v>
      </c>
      <c r="D81" s="16"/>
      <c r="E81" s="16">
        <v>39800</v>
      </c>
      <c r="F81" s="30"/>
    </row>
    <row r="82" spans="1:6" ht="16.5" thickBot="1">
      <c r="A82" s="31"/>
      <c r="B82" s="32"/>
      <c r="C82" s="46" t="s">
        <v>26</v>
      </c>
      <c r="D82" s="33"/>
      <c r="E82" s="33">
        <v>2200</v>
      </c>
      <c r="F82" s="34"/>
    </row>
    <row r="83" spans="1:6" ht="15.75">
      <c r="A83" s="17" t="s">
        <v>59</v>
      </c>
      <c r="B83" s="29"/>
      <c r="C83" s="13"/>
      <c r="D83" s="47">
        <v>1330</v>
      </c>
      <c r="E83" s="47">
        <v>1330</v>
      </c>
      <c r="F83" s="30"/>
    </row>
    <row r="84" spans="1:6" ht="15.75">
      <c r="A84" s="17"/>
      <c r="B84" s="29" t="s">
        <v>60</v>
      </c>
      <c r="C84" s="13"/>
      <c r="D84" s="14">
        <v>1330</v>
      </c>
      <c r="E84" s="14">
        <f>SUM(E86:E89)</f>
        <v>1330</v>
      </c>
      <c r="F84" s="30"/>
    </row>
    <row r="85" spans="1:6" ht="15.75">
      <c r="A85" s="17"/>
      <c r="B85" s="29"/>
      <c r="C85" s="13" t="s">
        <v>36</v>
      </c>
      <c r="D85" s="16">
        <v>1330</v>
      </c>
      <c r="E85" s="16"/>
      <c r="F85" s="30"/>
    </row>
    <row r="86" spans="1:6" ht="15.75">
      <c r="A86" s="17"/>
      <c r="B86" s="29"/>
      <c r="C86" s="13" t="s">
        <v>39</v>
      </c>
      <c r="D86" s="16"/>
      <c r="E86" s="16">
        <v>157</v>
      </c>
      <c r="F86" s="30"/>
    </row>
    <row r="87" spans="1:6" ht="15.75">
      <c r="A87" s="17"/>
      <c r="B87" s="29"/>
      <c r="C87" s="13" t="s">
        <v>40</v>
      </c>
      <c r="D87" s="16"/>
      <c r="E87" s="16">
        <v>22</v>
      </c>
      <c r="F87" s="30"/>
    </row>
    <row r="88" spans="1:6" ht="15.75">
      <c r="A88" s="17"/>
      <c r="B88" s="29"/>
      <c r="C88" s="13" t="s">
        <v>48</v>
      </c>
      <c r="D88" s="16"/>
      <c r="E88" s="16">
        <v>908</v>
      </c>
      <c r="F88" s="30"/>
    </row>
    <row r="89" spans="1:6" ht="16.5" thickBot="1">
      <c r="A89" s="31"/>
      <c r="B89" s="32"/>
      <c r="C89" s="46" t="s">
        <v>16</v>
      </c>
      <c r="D89" s="33"/>
      <c r="E89" s="33">
        <v>243</v>
      </c>
      <c r="F89" s="34"/>
    </row>
    <row r="90" spans="1:6" ht="15.75">
      <c r="A90" s="35" t="s">
        <v>61</v>
      </c>
      <c r="B90" s="36"/>
      <c r="C90" s="8"/>
      <c r="D90" s="37"/>
      <c r="E90" s="9">
        <f>SUM(E91+E94)</f>
        <v>86000</v>
      </c>
      <c r="F90" s="38"/>
    </row>
    <row r="91" spans="1:6" ht="15.75">
      <c r="A91" s="17"/>
      <c r="B91" s="29" t="s">
        <v>62</v>
      </c>
      <c r="C91" s="13"/>
      <c r="D91" s="16"/>
      <c r="E91" s="14">
        <f>SUM(E92:E93)</f>
        <v>11000</v>
      </c>
      <c r="F91" s="30"/>
    </row>
    <row r="92" spans="1:6" ht="15.75">
      <c r="A92" s="17"/>
      <c r="B92" s="29"/>
      <c r="C92" s="13" t="s">
        <v>16</v>
      </c>
      <c r="D92" s="16"/>
      <c r="E92" s="16">
        <v>3000</v>
      </c>
      <c r="F92" s="30"/>
    </row>
    <row r="93" spans="1:6" ht="15.75">
      <c r="A93" s="17"/>
      <c r="B93" s="18"/>
      <c r="C93" s="43" t="s">
        <v>57</v>
      </c>
      <c r="D93" s="41"/>
      <c r="E93" s="41">
        <v>8000</v>
      </c>
      <c r="F93" s="42"/>
    </row>
    <row r="94" spans="1:6" ht="15.75">
      <c r="A94" s="17"/>
      <c r="B94" s="29" t="s">
        <v>63</v>
      </c>
      <c r="C94" s="13"/>
      <c r="D94" s="16"/>
      <c r="E94" s="14">
        <f>SUM(E95:E100)</f>
        <v>75000</v>
      </c>
      <c r="F94" s="30"/>
    </row>
    <row r="95" spans="1:6" ht="15.75">
      <c r="A95" s="17"/>
      <c r="B95" s="29"/>
      <c r="C95" s="13" t="s">
        <v>16</v>
      </c>
      <c r="D95" s="16"/>
      <c r="E95" s="16">
        <v>26000</v>
      </c>
      <c r="F95" s="30"/>
    </row>
    <row r="96" spans="1:6" ht="15.75">
      <c r="A96" s="17"/>
      <c r="B96" s="29"/>
      <c r="C96" s="29" t="s">
        <v>49</v>
      </c>
      <c r="D96" s="16"/>
      <c r="E96" s="16">
        <v>1700</v>
      </c>
      <c r="F96" s="30"/>
    </row>
    <row r="97" spans="1:6" ht="15.75">
      <c r="A97" s="17"/>
      <c r="B97" s="13"/>
      <c r="C97" s="13" t="s">
        <v>24</v>
      </c>
      <c r="D97" s="16"/>
      <c r="E97" s="16">
        <v>24900</v>
      </c>
      <c r="F97" s="30"/>
    </row>
    <row r="98" spans="1:6" ht="15.75">
      <c r="A98" s="17"/>
      <c r="B98" s="29"/>
      <c r="C98" s="29" t="s">
        <v>25</v>
      </c>
      <c r="D98" s="16"/>
      <c r="E98" s="16">
        <v>3400</v>
      </c>
      <c r="F98" s="30"/>
    </row>
    <row r="99" spans="1:6" ht="15.75">
      <c r="A99" s="17"/>
      <c r="B99" s="29"/>
      <c r="C99" s="29" t="s">
        <v>43</v>
      </c>
      <c r="D99" s="16"/>
      <c r="E99" s="16">
        <v>16000</v>
      </c>
      <c r="F99" s="30"/>
    </row>
    <row r="100" spans="1:6" ht="16.5" thickBot="1">
      <c r="A100" s="54"/>
      <c r="B100" s="32"/>
      <c r="C100" s="46" t="s">
        <v>26</v>
      </c>
      <c r="D100" s="55"/>
      <c r="E100" s="33">
        <v>3000</v>
      </c>
      <c r="F100" s="34"/>
    </row>
    <row r="101" spans="1:6" ht="15.75">
      <c r="A101" s="17" t="s">
        <v>64</v>
      </c>
      <c r="B101" s="29"/>
      <c r="C101" s="13"/>
      <c r="D101" s="47">
        <f>SUM(D102+D104+D109+D118+D124+D126)</f>
        <v>2907125</v>
      </c>
      <c r="E101" s="47">
        <f>SUM(E129)</f>
        <v>52000</v>
      </c>
      <c r="F101" s="30"/>
    </row>
    <row r="102" spans="1:6" ht="15.75">
      <c r="A102" s="17"/>
      <c r="B102" s="29" t="s">
        <v>65</v>
      </c>
      <c r="C102" s="29"/>
      <c r="D102" s="14">
        <f>SUM(D103)</f>
        <v>5650</v>
      </c>
      <c r="E102" s="16"/>
      <c r="F102" s="30"/>
    </row>
    <row r="103" spans="1:6" ht="15.75">
      <c r="A103" s="17"/>
      <c r="B103" s="18"/>
      <c r="C103" s="43" t="s">
        <v>66</v>
      </c>
      <c r="D103" s="41">
        <v>5650</v>
      </c>
      <c r="E103" s="41"/>
      <c r="F103" s="42"/>
    </row>
    <row r="104" spans="1:6" ht="15.75">
      <c r="A104" s="11"/>
      <c r="B104" s="29" t="s">
        <v>67</v>
      </c>
      <c r="C104" s="13"/>
      <c r="D104" s="14">
        <f>SUM(D105:D108)</f>
        <v>683195</v>
      </c>
      <c r="E104" s="14"/>
      <c r="F104" s="30"/>
    </row>
    <row r="105" spans="1:6" ht="15.75">
      <c r="A105" s="17"/>
      <c r="B105" s="29"/>
      <c r="C105" s="13" t="s">
        <v>68</v>
      </c>
      <c r="D105" s="16">
        <v>660000</v>
      </c>
      <c r="E105" s="14"/>
      <c r="F105" s="30"/>
    </row>
    <row r="106" spans="1:6" ht="15.75">
      <c r="A106" s="17"/>
      <c r="B106" s="29"/>
      <c r="C106" s="13" t="s">
        <v>69</v>
      </c>
      <c r="D106" s="16">
        <v>5445</v>
      </c>
      <c r="E106" s="16"/>
      <c r="F106" s="30"/>
    </row>
    <row r="107" spans="1:6" ht="15.75">
      <c r="A107" s="17"/>
      <c r="B107" s="29"/>
      <c r="C107" s="13" t="s">
        <v>70</v>
      </c>
      <c r="D107" s="16">
        <v>12600</v>
      </c>
      <c r="E107" s="16"/>
      <c r="F107" s="30"/>
    </row>
    <row r="108" spans="1:6" ht="15.75">
      <c r="A108" s="17"/>
      <c r="B108" s="18"/>
      <c r="C108" s="43" t="s">
        <v>71</v>
      </c>
      <c r="D108" s="41">
        <v>5150</v>
      </c>
      <c r="E108" s="44"/>
      <c r="F108" s="42"/>
    </row>
    <row r="109" spans="1:6" ht="15.75">
      <c r="A109" s="17"/>
      <c r="B109" s="29" t="s">
        <v>72</v>
      </c>
      <c r="C109" s="13"/>
      <c r="D109" s="14">
        <f>SUM(D110:D117)</f>
        <v>758400</v>
      </c>
      <c r="E109" s="16"/>
      <c r="F109" s="30"/>
    </row>
    <row r="110" spans="1:6" ht="15.75">
      <c r="A110" s="17"/>
      <c r="B110" s="29"/>
      <c r="C110" s="13" t="s">
        <v>68</v>
      </c>
      <c r="D110" s="16">
        <v>162000</v>
      </c>
      <c r="E110" s="16"/>
      <c r="F110" s="30"/>
    </row>
    <row r="111" spans="1:6" ht="15.75">
      <c r="A111" s="17"/>
      <c r="B111" s="29"/>
      <c r="C111" s="13" t="s">
        <v>69</v>
      </c>
      <c r="D111" s="16">
        <v>497000</v>
      </c>
      <c r="E111" s="16"/>
      <c r="F111" s="30"/>
    </row>
    <row r="112" spans="1:6" ht="15.75">
      <c r="A112" s="17"/>
      <c r="B112" s="29"/>
      <c r="C112" s="13" t="s">
        <v>70</v>
      </c>
      <c r="D112" s="16">
        <v>8300</v>
      </c>
      <c r="E112" s="16"/>
      <c r="F112" s="30"/>
    </row>
    <row r="113" spans="1:6" ht="15.75">
      <c r="A113" s="17"/>
      <c r="B113" s="29"/>
      <c r="C113" s="13" t="s">
        <v>71</v>
      </c>
      <c r="D113" s="16">
        <v>40000</v>
      </c>
      <c r="E113" s="16"/>
      <c r="F113" s="30"/>
    </row>
    <row r="114" spans="1:6" ht="15.75">
      <c r="A114" s="17"/>
      <c r="B114" s="29"/>
      <c r="C114" s="13" t="s">
        <v>73</v>
      </c>
      <c r="D114" s="16">
        <v>1000</v>
      </c>
      <c r="E114" s="16"/>
      <c r="F114" s="30"/>
    </row>
    <row r="115" spans="1:6" ht="15.75">
      <c r="A115" s="17"/>
      <c r="B115" s="29"/>
      <c r="C115" s="29" t="s">
        <v>74</v>
      </c>
      <c r="D115" s="16">
        <v>100</v>
      </c>
      <c r="E115" s="16"/>
      <c r="F115" s="30"/>
    </row>
    <row r="116" spans="1:6" ht="15.75">
      <c r="A116" s="11"/>
      <c r="B116" s="29"/>
      <c r="C116" s="13" t="s">
        <v>75</v>
      </c>
      <c r="D116" s="16">
        <v>17000</v>
      </c>
      <c r="E116" s="14"/>
      <c r="F116" s="30"/>
    </row>
    <row r="117" spans="1:6" ht="15.75">
      <c r="A117" s="17"/>
      <c r="B117" s="18"/>
      <c r="C117" s="43" t="s">
        <v>76</v>
      </c>
      <c r="D117" s="41">
        <v>33000</v>
      </c>
      <c r="E117" s="41"/>
      <c r="F117" s="42"/>
    </row>
    <row r="118" spans="1:6" ht="15.75">
      <c r="A118" s="17"/>
      <c r="B118" s="29" t="s">
        <v>77</v>
      </c>
      <c r="C118" s="13"/>
      <c r="D118" s="14">
        <f>SUM(D119:D123)</f>
        <v>107800</v>
      </c>
      <c r="E118" s="16"/>
      <c r="F118" s="30"/>
    </row>
    <row r="119" spans="1:6" ht="15.75">
      <c r="A119" s="17"/>
      <c r="B119" s="29"/>
      <c r="C119" s="13" t="s">
        <v>78</v>
      </c>
      <c r="D119" s="16">
        <v>16000</v>
      </c>
      <c r="E119" s="16"/>
      <c r="F119" s="30"/>
    </row>
    <row r="120" spans="1:6" ht="15.75">
      <c r="A120" s="17"/>
      <c r="B120" s="29"/>
      <c r="C120" s="13" t="s">
        <v>79</v>
      </c>
      <c r="D120" s="16">
        <v>80000</v>
      </c>
      <c r="E120" s="16"/>
      <c r="F120" s="30"/>
    </row>
    <row r="121" spans="1:6" ht="15.75">
      <c r="A121" s="17"/>
      <c r="B121" s="29"/>
      <c r="C121" s="13" t="s">
        <v>80</v>
      </c>
      <c r="D121" s="16">
        <v>6000</v>
      </c>
      <c r="E121" s="16"/>
      <c r="F121" s="30"/>
    </row>
    <row r="122" spans="1:6" ht="15.75">
      <c r="A122" s="17"/>
      <c r="B122" s="29"/>
      <c r="C122" s="13" t="s">
        <v>81</v>
      </c>
      <c r="D122" s="16">
        <v>4800</v>
      </c>
      <c r="E122" s="16"/>
      <c r="F122" s="30"/>
    </row>
    <row r="123" spans="1:6" ht="15.75">
      <c r="A123" s="17"/>
      <c r="B123" s="18"/>
      <c r="C123" s="43" t="s">
        <v>37</v>
      </c>
      <c r="D123" s="41">
        <v>1000</v>
      </c>
      <c r="E123" s="41"/>
      <c r="F123" s="42"/>
    </row>
    <row r="124" spans="1:6" ht="15.75">
      <c r="A124" s="17"/>
      <c r="B124" s="29" t="s">
        <v>82</v>
      </c>
      <c r="C124" s="13"/>
      <c r="D124" s="14">
        <f>SUM(D125)</f>
        <v>1500</v>
      </c>
      <c r="E124" s="16"/>
      <c r="F124" s="30"/>
    </row>
    <row r="125" spans="1:6" ht="15.75">
      <c r="A125" s="17"/>
      <c r="B125" s="18"/>
      <c r="C125" s="43" t="s">
        <v>81</v>
      </c>
      <c r="D125" s="41">
        <v>1500</v>
      </c>
      <c r="E125" s="41"/>
      <c r="F125" s="42"/>
    </row>
    <row r="126" spans="1:6" ht="15.75">
      <c r="A126" s="17"/>
      <c r="B126" s="29" t="s">
        <v>83</v>
      </c>
      <c r="C126" s="13"/>
      <c r="D126" s="14">
        <f>SUM(D127:D128)</f>
        <v>1350580</v>
      </c>
      <c r="E126" s="16"/>
      <c r="F126" s="30"/>
    </row>
    <row r="127" spans="1:6" ht="15.75">
      <c r="A127" s="17"/>
      <c r="B127" s="29"/>
      <c r="C127" s="13" t="s">
        <v>84</v>
      </c>
      <c r="D127" s="16">
        <v>1348580</v>
      </c>
      <c r="E127" s="16"/>
      <c r="F127" s="30"/>
    </row>
    <row r="128" spans="1:6" ht="15.75">
      <c r="A128" s="17"/>
      <c r="B128" s="18"/>
      <c r="C128" s="43" t="s">
        <v>85</v>
      </c>
      <c r="D128" s="41">
        <v>2000</v>
      </c>
      <c r="E128" s="41"/>
      <c r="F128" s="42"/>
    </row>
    <row r="129" spans="1:6" ht="15.75">
      <c r="A129" s="17"/>
      <c r="B129" s="29" t="s">
        <v>86</v>
      </c>
      <c r="C129" s="13"/>
      <c r="D129" s="16"/>
      <c r="E129" s="14">
        <f>SUM(E130:E131)</f>
        <v>52000</v>
      </c>
      <c r="F129" s="30"/>
    </row>
    <row r="130" spans="1:6" ht="15.75">
      <c r="A130" s="17"/>
      <c r="B130" s="29"/>
      <c r="C130" s="13" t="s">
        <v>87</v>
      </c>
      <c r="D130" s="16"/>
      <c r="E130" s="16">
        <v>49000</v>
      </c>
      <c r="F130" s="30"/>
    </row>
    <row r="131" spans="1:6" ht="16.5" thickBot="1">
      <c r="A131" s="31"/>
      <c r="B131" s="32"/>
      <c r="C131" s="46" t="s">
        <v>16</v>
      </c>
      <c r="D131" s="33"/>
      <c r="E131" s="33">
        <v>3000</v>
      </c>
      <c r="F131" s="34"/>
    </row>
    <row r="132" spans="1:6" ht="15.75">
      <c r="A132" s="17" t="s">
        <v>88</v>
      </c>
      <c r="B132" s="29"/>
      <c r="C132" s="13"/>
      <c r="D132" s="16"/>
      <c r="E132" s="47">
        <f>SUM(E133)</f>
        <v>6726</v>
      </c>
      <c r="F132" s="30"/>
    </row>
    <row r="133" spans="1:6" ht="15.75">
      <c r="A133" s="17"/>
      <c r="B133" s="29" t="s">
        <v>89</v>
      </c>
      <c r="C133" s="13"/>
      <c r="D133" s="14"/>
      <c r="E133" s="14">
        <f>SUM(E134)</f>
        <v>6726</v>
      </c>
      <c r="F133" s="30"/>
    </row>
    <row r="134" spans="1:6" ht="16.5" thickBot="1">
      <c r="A134" s="31"/>
      <c r="B134" s="32"/>
      <c r="C134" s="46" t="s">
        <v>90</v>
      </c>
      <c r="D134" s="33"/>
      <c r="E134" s="33">
        <v>6726</v>
      </c>
      <c r="F134" s="34"/>
    </row>
    <row r="135" spans="1:6" ht="15.75">
      <c r="A135" s="35" t="s">
        <v>91</v>
      </c>
      <c r="B135" s="36"/>
      <c r="C135" s="8"/>
      <c r="D135" s="9">
        <f>SUM(D136+D138+D142)</f>
        <v>3124011</v>
      </c>
      <c r="E135" s="9">
        <v>100000</v>
      </c>
      <c r="F135" s="38"/>
    </row>
    <row r="136" spans="1:6" ht="15.75">
      <c r="A136" s="17"/>
      <c r="B136" s="29" t="s">
        <v>94</v>
      </c>
      <c r="C136" s="13"/>
      <c r="D136" s="14">
        <v>3027929</v>
      </c>
      <c r="E136" s="16"/>
      <c r="F136" s="30"/>
    </row>
    <row r="137" spans="1:6" ht="15.75">
      <c r="A137" s="17"/>
      <c r="B137" s="18"/>
      <c r="C137" s="43" t="s">
        <v>93</v>
      </c>
      <c r="D137" s="41">
        <v>3027929</v>
      </c>
      <c r="E137" s="41"/>
      <c r="F137" s="42"/>
    </row>
    <row r="138" spans="1:6" ht="15.75">
      <c r="A138" s="17"/>
      <c r="B138" s="29" t="s">
        <v>95</v>
      </c>
      <c r="C138" s="13"/>
      <c r="D138" s="14">
        <v>40000</v>
      </c>
      <c r="E138" s="16"/>
      <c r="F138" s="30"/>
    </row>
    <row r="139" spans="1:6" ht="15.75">
      <c r="A139" s="17"/>
      <c r="B139" s="18"/>
      <c r="C139" s="43" t="s">
        <v>96</v>
      </c>
      <c r="D139" s="41">
        <v>40000</v>
      </c>
      <c r="E139" s="41"/>
      <c r="F139" s="42"/>
    </row>
    <row r="140" spans="1:6" ht="15.75">
      <c r="A140" s="17"/>
      <c r="B140" s="29" t="s">
        <v>97</v>
      </c>
      <c r="C140" s="13"/>
      <c r="D140" s="16"/>
      <c r="E140" s="14">
        <v>100000</v>
      </c>
      <c r="F140" s="30"/>
    </row>
    <row r="141" spans="1:6" ht="15.75">
      <c r="A141" s="17"/>
      <c r="B141" s="18"/>
      <c r="C141" s="43" t="s">
        <v>98</v>
      </c>
      <c r="D141" s="41"/>
      <c r="E141" s="41">
        <v>100000</v>
      </c>
      <c r="F141" s="42"/>
    </row>
    <row r="142" spans="1:6" ht="15.75">
      <c r="A142" s="17"/>
      <c r="B142" s="29" t="s">
        <v>99</v>
      </c>
      <c r="C142" s="13"/>
      <c r="D142" s="14">
        <v>56082</v>
      </c>
      <c r="E142" s="16"/>
      <c r="F142" s="30"/>
    </row>
    <row r="143" spans="1:6" ht="16.5" thickBot="1">
      <c r="A143" s="31"/>
      <c r="B143" s="32"/>
      <c r="C143" s="46" t="s">
        <v>93</v>
      </c>
      <c r="D143" s="33">
        <v>56082</v>
      </c>
      <c r="E143" s="33"/>
      <c r="F143" s="34"/>
    </row>
    <row r="144" spans="1:6" ht="15.75">
      <c r="A144" s="17" t="s">
        <v>103</v>
      </c>
      <c r="B144" s="29"/>
      <c r="C144" s="13"/>
      <c r="D144" s="16"/>
      <c r="E144" s="47">
        <f>SUM(E145+E147+E151)</f>
        <v>125359</v>
      </c>
      <c r="F144" s="30"/>
    </row>
    <row r="145" spans="1:6" ht="15.75">
      <c r="A145" s="17"/>
      <c r="B145" s="29" t="s">
        <v>104</v>
      </c>
      <c r="C145" s="13"/>
      <c r="D145" s="16"/>
      <c r="E145" s="14">
        <v>6000</v>
      </c>
      <c r="F145" s="30"/>
    </row>
    <row r="146" spans="1:6" ht="15.75">
      <c r="A146" s="17"/>
      <c r="B146" s="29"/>
      <c r="C146" s="13" t="s">
        <v>25</v>
      </c>
      <c r="D146" s="16"/>
      <c r="E146" s="16">
        <v>6000</v>
      </c>
      <c r="F146" s="30"/>
    </row>
    <row r="147" spans="1:6" ht="15.75">
      <c r="A147" s="17"/>
      <c r="B147" s="29" t="s">
        <v>105</v>
      </c>
      <c r="C147" s="13"/>
      <c r="D147" s="16"/>
      <c r="E147" s="14">
        <f>SUM(E148:E150)</f>
        <v>84359</v>
      </c>
      <c r="F147" s="30"/>
    </row>
    <row r="148" spans="1:6" ht="15.75">
      <c r="A148" s="17"/>
      <c r="B148" s="29"/>
      <c r="C148" s="13" t="s">
        <v>16</v>
      </c>
      <c r="D148" s="16"/>
      <c r="E148" s="16">
        <v>4359</v>
      </c>
      <c r="F148" s="30"/>
    </row>
    <row r="149" spans="1:6" ht="15.75">
      <c r="A149" s="17"/>
      <c r="B149" s="29"/>
      <c r="C149" s="13" t="s">
        <v>24</v>
      </c>
      <c r="D149" s="16"/>
      <c r="E149" s="16">
        <v>50000</v>
      </c>
      <c r="F149" s="30"/>
    </row>
    <row r="150" spans="1:6" ht="15.75">
      <c r="A150" s="17"/>
      <c r="B150" s="29"/>
      <c r="C150" s="13" t="s">
        <v>25</v>
      </c>
      <c r="D150" s="16"/>
      <c r="E150" s="16">
        <v>30000</v>
      </c>
      <c r="F150" s="30"/>
    </row>
    <row r="151" spans="1:6" ht="15.75">
      <c r="A151" s="17"/>
      <c r="B151" s="29" t="s">
        <v>106</v>
      </c>
      <c r="C151" s="13"/>
      <c r="D151" s="16"/>
      <c r="E151" s="14">
        <v>35000</v>
      </c>
      <c r="F151" s="30"/>
    </row>
    <row r="152" spans="1:6" ht="15.75">
      <c r="A152" s="17"/>
      <c r="B152" s="29"/>
      <c r="C152" s="13" t="s">
        <v>24</v>
      </c>
      <c r="D152" s="16"/>
      <c r="E152" s="16">
        <v>35000</v>
      </c>
      <c r="F152" s="30"/>
    </row>
    <row r="153" spans="1:6" ht="15.75">
      <c r="A153" s="17" t="s">
        <v>114</v>
      </c>
      <c r="B153" s="29"/>
      <c r="C153" s="13"/>
      <c r="D153" s="16"/>
      <c r="E153" s="47">
        <v>65</v>
      </c>
      <c r="F153" s="30"/>
    </row>
    <row r="154" spans="1:6" ht="15.75">
      <c r="A154" s="17"/>
      <c r="B154" s="29" t="s">
        <v>115</v>
      </c>
      <c r="C154" s="13"/>
      <c r="D154" s="16"/>
      <c r="E154" s="14">
        <v>65</v>
      </c>
      <c r="F154" s="30"/>
    </row>
    <row r="155" spans="1:6" ht="16.5" thickBot="1">
      <c r="A155" s="31"/>
      <c r="B155" s="32"/>
      <c r="C155" s="46" t="s">
        <v>116</v>
      </c>
      <c r="D155" s="33"/>
      <c r="E155" s="33">
        <v>65</v>
      </c>
      <c r="F155" s="34"/>
    </row>
    <row r="156" spans="1:6" ht="15.75">
      <c r="A156" s="35" t="s">
        <v>117</v>
      </c>
      <c r="B156" s="36"/>
      <c r="C156" s="8"/>
      <c r="D156" s="9">
        <v>700</v>
      </c>
      <c r="E156" s="9">
        <f>SUM(E157+E162+E165+E169)</f>
        <v>550000</v>
      </c>
      <c r="F156" s="38"/>
    </row>
    <row r="157" spans="1:6" ht="15.75">
      <c r="A157" s="17"/>
      <c r="B157" s="29" t="s">
        <v>118</v>
      </c>
      <c r="C157" s="13"/>
      <c r="D157" s="14">
        <v>700</v>
      </c>
      <c r="E157" s="14">
        <f>SUM(E159:E161)</f>
        <v>60000</v>
      </c>
      <c r="F157" s="30"/>
    </row>
    <row r="158" spans="1:6" ht="15.75">
      <c r="A158" s="17"/>
      <c r="B158" s="29"/>
      <c r="C158" s="13" t="s">
        <v>119</v>
      </c>
      <c r="D158" s="16">
        <v>700</v>
      </c>
      <c r="E158" s="14"/>
      <c r="F158" s="30"/>
    </row>
    <row r="159" spans="1:6" ht="15.75">
      <c r="A159" s="17"/>
      <c r="B159" s="29"/>
      <c r="C159" s="29" t="s">
        <v>49</v>
      </c>
      <c r="D159" s="16"/>
      <c r="E159" s="16">
        <v>1500</v>
      </c>
      <c r="F159" s="30"/>
    </row>
    <row r="160" spans="1:6" ht="15.75">
      <c r="A160" s="17"/>
      <c r="B160" s="29"/>
      <c r="C160" s="13" t="s">
        <v>24</v>
      </c>
      <c r="D160" s="16"/>
      <c r="E160" s="16">
        <v>500</v>
      </c>
      <c r="F160" s="30"/>
    </row>
    <row r="161" spans="1:6" ht="15.75">
      <c r="A161" s="65"/>
      <c r="B161" s="18"/>
      <c r="C161" s="43" t="s">
        <v>25</v>
      </c>
      <c r="D161" s="41"/>
      <c r="E161" s="41">
        <v>58000</v>
      </c>
      <c r="F161" s="42"/>
    </row>
    <row r="162" spans="1:6" ht="15.75">
      <c r="A162" s="64"/>
      <c r="B162" s="22" t="s">
        <v>120</v>
      </c>
      <c r="C162" s="23"/>
      <c r="D162" s="24"/>
      <c r="E162" s="25">
        <f>SUM(E163:E164)</f>
        <v>30000</v>
      </c>
      <c r="F162" s="26"/>
    </row>
    <row r="163" spans="1:6" ht="15.75">
      <c r="A163" s="17"/>
      <c r="B163" s="29"/>
      <c r="C163" s="13" t="s">
        <v>16</v>
      </c>
      <c r="D163" s="16"/>
      <c r="E163" s="16">
        <v>27000</v>
      </c>
      <c r="F163" s="30"/>
    </row>
    <row r="164" spans="1:6" ht="15.75">
      <c r="A164" s="17"/>
      <c r="B164" s="18"/>
      <c r="C164" s="43" t="s">
        <v>25</v>
      </c>
      <c r="D164" s="41"/>
      <c r="E164" s="41">
        <v>3000</v>
      </c>
      <c r="F164" s="42"/>
    </row>
    <row r="165" spans="1:6" ht="15.75">
      <c r="A165" s="17"/>
      <c r="B165" s="29" t="s">
        <v>121</v>
      </c>
      <c r="C165" s="13"/>
      <c r="D165" s="16"/>
      <c r="E165" s="14">
        <f>SUM(E166:E168)</f>
        <v>410000</v>
      </c>
      <c r="F165" s="30"/>
    </row>
    <row r="166" spans="1:6" ht="15.75">
      <c r="A166" s="17"/>
      <c r="B166" s="29"/>
      <c r="C166" s="13" t="s">
        <v>49</v>
      </c>
      <c r="D166" s="16"/>
      <c r="E166" s="16">
        <v>290000</v>
      </c>
      <c r="F166" s="30"/>
    </row>
    <row r="167" spans="1:6" ht="15.75">
      <c r="A167" s="17"/>
      <c r="B167" s="29"/>
      <c r="C167" s="13" t="s">
        <v>24</v>
      </c>
      <c r="D167" s="16"/>
      <c r="E167" s="16">
        <v>20000</v>
      </c>
      <c r="F167" s="30"/>
    </row>
    <row r="168" spans="1:6" ht="15.75">
      <c r="A168" s="17"/>
      <c r="B168" s="18"/>
      <c r="C168" s="43" t="s">
        <v>11</v>
      </c>
      <c r="D168" s="41"/>
      <c r="E168" s="41">
        <v>100000</v>
      </c>
      <c r="F168" s="42"/>
    </row>
    <row r="169" spans="1:6" ht="15.75">
      <c r="A169" s="17"/>
      <c r="B169" s="29" t="s">
        <v>122</v>
      </c>
      <c r="C169" s="13"/>
      <c r="D169" s="16"/>
      <c r="E169" s="14">
        <f>SUM(E170:E171)</f>
        <v>50000</v>
      </c>
      <c r="F169" s="30"/>
    </row>
    <row r="170" spans="1:6" ht="15.75">
      <c r="A170" s="17"/>
      <c r="B170" s="29"/>
      <c r="C170" s="13" t="s">
        <v>25</v>
      </c>
      <c r="D170" s="16"/>
      <c r="E170" s="16">
        <v>10000</v>
      </c>
      <c r="F170" s="30"/>
    </row>
    <row r="171" spans="1:6" ht="16.5" thickBot="1">
      <c r="A171" s="31"/>
      <c r="B171" s="32"/>
      <c r="C171" s="46" t="s">
        <v>57</v>
      </c>
      <c r="D171" s="33"/>
      <c r="E171" s="33">
        <v>40000</v>
      </c>
      <c r="F171" s="34"/>
    </row>
    <row r="172" spans="1:6" ht="15.75">
      <c r="A172" s="17" t="s">
        <v>123</v>
      </c>
      <c r="B172" s="29"/>
      <c r="C172" s="13"/>
      <c r="D172" s="47">
        <v>5015000</v>
      </c>
      <c r="E172" s="47">
        <f>SUM(E173+E177+E180)</f>
        <v>6076392</v>
      </c>
      <c r="F172" s="30"/>
    </row>
    <row r="173" spans="1:6" ht="15.75">
      <c r="A173" s="17"/>
      <c r="B173" s="29" t="s">
        <v>124</v>
      </c>
      <c r="C173" s="13"/>
      <c r="D173" s="14">
        <v>5015000</v>
      </c>
      <c r="E173" s="14">
        <f>SUM(E175:E176)</f>
        <v>6000000</v>
      </c>
      <c r="F173" s="30"/>
    </row>
    <row r="174" spans="1:6" ht="15.75">
      <c r="A174" s="17"/>
      <c r="B174" s="29"/>
      <c r="C174" s="13" t="s">
        <v>10</v>
      </c>
      <c r="D174" s="16">
        <v>5015000</v>
      </c>
      <c r="E174" s="16"/>
      <c r="F174" s="30"/>
    </row>
    <row r="175" spans="1:6" ht="15.75">
      <c r="A175" s="52"/>
      <c r="B175" s="29"/>
      <c r="C175" s="13" t="s">
        <v>11</v>
      </c>
      <c r="D175" s="16"/>
      <c r="E175" s="16">
        <v>985000</v>
      </c>
      <c r="F175" s="30"/>
    </row>
    <row r="176" spans="1:6" ht="16.5" thickBot="1">
      <c r="A176" s="31"/>
      <c r="B176" s="32"/>
      <c r="C176" s="46" t="s">
        <v>12</v>
      </c>
      <c r="D176" s="33"/>
      <c r="E176" s="33">
        <v>5015000</v>
      </c>
      <c r="F176" s="34"/>
    </row>
    <row r="177" spans="1:6" ht="15.75">
      <c r="A177" s="35"/>
      <c r="B177" s="36" t="s">
        <v>125</v>
      </c>
      <c r="C177" s="8"/>
      <c r="D177" s="37"/>
      <c r="E177" s="39">
        <f>SUM(E178:E179)</f>
        <v>51392</v>
      </c>
      <c r="F177" s="38"/>
    </row>
    <row r="178" spans="1:6" ht="15.75">
      <c r="A178" s="17"/>
      <c r="B178" s="29"/>
      <c r="C178" s="13" t="s">
        <v>11</v>
      </c>
      <c r="D178" s="16"/>
      <c r="E178" s="16">
        <v>10000</v>
      </c>
      <c r="F178" s="30"/>
    </row>
    <row r="179" spans="1:6" ht="15.75">
      <c r="A179" s="17"/>
      <c r="B179" s="18"/>
      <c r="C179" s="43" t="s">
        <v>11</v>
      </c>
      <c r="D179" s="41"/>
      <c r="E179" s="41">
        <v>41392</v>
      </c>
      <c r="F179" s="42"/>
    </row>
    <row r="180" spans="1:6" ht="15.75">
      <c r="A180" s="17"/>
      <c r="B180" s="29" t="s">
        <v>126</v>
      </c>
      <c r="C180" s="13"/>
      <c r="D180" s="16"/>
      <c r="E180" s="14">
        <v>25000</v>
      </c>
      <c r="F180" s="30"/>
    </row>
    <row r="181" spans="1:6" ht="15.75">
      <c r="A181" s="17"/>
      <c r="B181" s="29"/>
      <c r="C181" s="13" t="s">
        <v>25</v>
      </c>
      <c r="D181" s="16"/>
      <c r="E181" s="16">
        <v>25000</v>
      </c>
      <c r="F181" s="30"/>
    </row>
    <row r="182" spans="1:6" ht="16.5" thickBot="1">
      <c r="A182" s="31"/>
      <c r="B182" s="32"/>
      <c r="C182" s="46" t="s">
        <v>16</v>
      </c>
      <c r="D182" s="33"/>
      <c r="E182" s="33">
        <v>3000</v>
      </c>
      <c r="F182" s="34"/>
    </row>
    <row r="183" spans="1:6" ht="15.75">
      <c r="A183" s="17" t="s">
        <v>127</v>
      </c>
      <c r="B183" s="29"/>
      <c r="C183" s="13"/>
      <c r="D183" s="47">
        <v>500000</v>
      </c>
      <c r="E183" s="47">
        <v>755000</v>
      </c>
      <c r="F183" s="30"/>
    </row>
    <row r="184" spans="1:6" ht="15.75">
      <c r="A184" s="17"/>
      <c r="B184" s="29" t="s">
        <v>128</v>
      </c>
      <c r="C184" s="13"/>
      <c r="D184" s="14">
        <v>500000</v>
      </c>
      <c r="E184" s="14">
        <f>SUM(E185:E189)</f>
        <v>755000</v>
      </c>
      <c r="F184" s="30"/>
    </row>
    <row r="185" spans="1:6" ht="15.75">
      <c r="A185" s="17"/>
      <c r="B185" s="29"/>
      <c r="C185" s="13" t="s">
        <v>129</v>
      </c>
      <c r="D185" s="16"/>
      <c r="E185" s="16">
        <v>50000</v>
      </c>
      <c r="F185" s="30"/>
    </row>
    <row r="186" spans="1:6" ht="15.75">
      <c r="A186" s="17"/>
      <c r="B186" s="29"/>
      <c r="C186" s="13" t="s">
        <v>16</v>
      </c>
      <c r="D186" s="16"/>
      <c r="E186" s="16">
        <v>2000</v>
      </c>
      <c r="F186" s="30"/>
    </row>
    <row r="187" spans="1:6" ht="15.75">
      <c r="A187" s="17"/>
      <c r="B187" s="29"/>
      <c r="C187" s="13" t="s">
        <v>49</v>
      </c>
      <c r="D187" s="16"/>
      <c r="E187" s="16">
        <v>3000</v>
      </c>
      <c r="F187" s="30"/>
    </row>
    <row r="188" spans="1:6" ht="15.75">
      <c r="A188" s="17"/>
      <c r="B188" s="29"/>
      <c r="C188" s="13" t="s">
        <v>11</v>
      </c>
      <c r="D188" s="16"/>
      <c r="E188" s="16">
        <v>200000</v>
      </c>
      <c r="F188" s="30"/>
    </row>
    <row r="189" spans="1:6" ht="15.75">
      <c r="A189" s="17"/>
      <c r="B189" s="29"/>
      <c r="C189" s="13" t="s">
        <v>12</v>
      </c>
      <c r="D189" s="16"/>
      <c r="E189" s="16">
        <v>500000</v>
      </c>
      <c r="F189" s="30"/>
    </row>
    <row r="190" spans="1:6" ht="16.5" thickBot="1">
      <c r="A190" s="31"/>
      <c r="B190" s="32"/>
      <c r="C190" s="46" t="s">
        <v>10</v>
      </c>
      <c r="D190" s="33">
        <v>500000</v>
      </c>
      <c r="E190" s="33"/>
      <c r="F190" s="34"/>
    </row>
    <row r="191" spans="1:6" ht="16.5" thickBot="1">
      <c r="A191" s="57"/>
      <c r="B191" s="58" t="s">
        <v>130</v>
      </c>
      <c r="C191" s="59"/>
      <c r="D191" s="60">
        <f>SUM(D183+D172+D156+D135+D101+D83+D45+D33+D20+D10)</f>
        <v>18679729</v>
      </c>
      <c r="E191" s="61">
        <f>SUM(E10+E23+E33+E39+E45++E83+E90+E101+E132+E135+E144+E153+E156+E172+E183)</f>
        <v>19886600</v>
      </c>
      <c r="F191" s="62"/>
    </row>
  </sheetData>
  <mergeCells count="6">
    <mergeCell ref="A5:F5"/>
    <mergeCell ref="A7:A8"/>
    <mergeCell ref="B7:B8"/>
    <mergeCell ref="C7:C8"/>
    <mergeCell ref="D7:E7"/>
    <mergeCell ref="F7:F8"/>
  </mergeCells>
  <printOptions/>
  <pageMargins left="1.23" right="0.75" top="0.5" bottom="0.49" header="0.5" footer="0.5"/>
  <pageSetup horizontalDpi="600" verticalDpi="600" orientation="portrait" paperSize="9" r:id="rId1"/>
  <rowBreaks count="4" manualBreakCount="4">
    <brk id="44" max="255" man="1"/>
    <brk id="89" max="255" man="1"/>
    <brk id="134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Szcześniak M.</cp:lastModifiedBy>
  <cp:lastPrinted>2007-03-14T11:52:54Z</cp:lastPrinted>
  <dcterms:created xsi:type="dcterms:W3CDTF">2007-03-02T07:10:31Z</dcterms:created>
  <dcterms:modified xsi:type="dcterms:W3CDTF">2007-03-19T08:27:19Z</dcterms:modified>
  <cp:category/>
  <cp:version/>
  <cp:contentType/>
  <cp:contentStatus/>
</cp:coreProperties>
</file>